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y\Google Диск\Спорт\гиревой спорт\2019_Кубок России\"/>
    </mc:Choice>
  </mc:AlternateContent>
  <bookViews>
    <workbookView xWindow="0" yWindow="0" windowWidth="15345" windowHeight="4545" tabRatio="865" firstSheet="3" activeTab="17"/>
  </bookViews>
  <sheets>
    <sheet name="ДЦЖ63" sheetId="26" r:id="rId1"/>
    <sheet name="ДЦЖ+63" sheetId="27" r:id="rId2"/>
    <sheet name="ДЦ63" sheetId="28" r:id="rId3"/>
    <sheet name="ДЦ68" sheetId="29" r:id="rId4"/>
    <sheet name="ДЦ73" sheetId="30" r:id="rId5"/>
    <sheet name="ДЦ85" sheetId="31" r:id="rId6"/>
    <sheet name="ДЦ+85" sheetId="32" r:id="rId7"/>
    <sheet name="Эстафета ДЦ " sheetId="42" r:id="rId8"/>
    <sheet name="РЖ63" sheetId="39" r:id="rId9"/>
    <sheet name="РЖ+63" sheetId="40" r:id="rId10"/>
    <sheet name="ДВ63" sheetId="34" r:id="rId11"/>
    <sheet name="ДВ68" sheetId="35" r:id="rId12"/>
    <sheet name="ДВ73" sheetId="36" r:id="rId13"/>
    <sheet name="ДВ85" sheetId="37" r:id="rId14"/>
    <sheet name="ДВ+85" sheetId="38" r:id="rId15"/>
    <sheet name="ЭстафетаТ" sheetId="43" r:id="rId16"/>
    <sheet name="Ком" sheetId="17" r:id="rId17"/>
    <sheet name="Судьи" sheetId="18" r:id="rId18"/>
  </sheets>
  <definedNames>
    <definedName name="_xlnm._FilterDatabase" localSheetId="14" hidden="1">'ДВ+85'!$A$16:$P$17</definedName>
    <definedName name="_xlnm._FilterDatabase" localSheetId="10" hidden="1">ДВ63!$A$16:$P$17</definedName>
    <definedName name="_xlnm._FilterDatabase" localSheetId="11" hidden="1">ДВ68!$A$16:$P$17</definedName>
    <definedName name="_xlnm._FilterDatabase" localSheetId="12" hidden="1">ДВ73!$A$16:$P$17</definedName>
    <definedName name="_xlnm._FilterDatabase" localSheetId="13" hidden="1">ДВ85!$A$16:$P$17</definedName>
    <definedName name="_xlnm._FilterDatabase" localSheetId="6" hidden="1">'ДЦ+85'!$A$16:$P$17</definedName>
    <definedName name="_xlnm._FilterDatabase" localSheetId="2" hidden="1">ДЦ63!$A$16:$P$17</definedName>
    <definedName name="_xlnm._FilterDatabase" localSheetId="3" hidden="1">ДЦ68!$A$16:$P$17</definedName>
    <definedName name="_xlnm._FilterDatabase" localSheetId="4" hidden="1">ДЦ73!$A$16:$P$17</definedName>
    <definedName name="_xlnm._FilterDatabase" localSheetId="5" hidden="1">ДЦ85!$A$16:$P$17</definedName>
    <definedName name="_xlnm._FilterDatabase" localSheetId="1" hidden="1">'ДЦЖ+63'!$A$16:$P$17</definedName>
    <definedName name="_xlnm._FilterDatabase" localSheetId="0" hidden="1">ДЦЖ63!$A$16:$P$17</definedName>
    <definedName name="_xlnm._FilterDatabase" localSheetId="16" hidden="1">Ком!$A$11:$AO$12</definedName>
    <definedName name="_xlnm._FilterDatabase" localSheetId="9" hidden="1">'РЖ+63'!$A$16:$P$17</definedName>
    <definedName name="_xlnm._FilterDatabase" localSheetId="8" hidden="1">РЖ63!$A$16:$P$17</definedName>
    <definedName name="_xlnm.Print_Area" localSheetId="14">'ДВ+85'!$A$1:$P$31</definedName>
    <definedName name="_xlnm.Print_Area" localSheetId="10">ДВ63!$A$1:$P$28</definedName>
    <definedName name="_xlnm.Print_Area" localSheetId="11">ДВ68!$A$1:$P$27</definedName>
    <definedName name="_xlnm.Print_Area" localSheetId="12">ДВ73!$A$1:$P$31</definedName>
    <definedName name="_xlnm.Print_Area" localSheetId="13">ДВ85!$A$1:$P$38</definedName>
    <definedName name="_xlnm.Print_Area" localSheetId="16">Ком!$A$1:$AP$44</definedName>
    <definedName name="_xlnm.Print_Area" localSheetId="7">'Эстафета ДЦ '!$A$1:$J$50</definedName>
    <definedName name="_xlnm.Print_Area" localSheetId="15">ЭстафетаТ!$A$1:$J$49</definedName>
  </definedNames>
  <calcPr calcId="162913"/>
</workbook>
</file>

<file path=xl/calcChain.xml><?xml version="1.0" encoding="utf-8"?>
<calcChain xmlns="http://schemas.openxmlformats.org/spreadsheetml/2006/main">
  <c r="F42" i="43" l="1"/>
  <c r="H38" i="43"/>
  <c r="H39" i="43" s="1"/>
  <c r="H40" i="43" s="1"/>
  <c r="H41" i="43" s="1"/>
  <c r="H43" i="43" s="1"/>
  <c r="F15" i="43"/>
  <c r="H11" i="43"/>
  <c r="H12" i="43" s="1"/>
  <c r="H13" i="43" s="1"/>
  <c r="H14" i="43" s="1"/>
  <c r="H16" i="43" s="1"/>
  <c r="N23" i="28" l="1"/>
  <c r="M23" i="28"/>
  <c r="K22" i="38" l="1"/>
  <c r="L22" i="38" s="1"/>
  <c r="N22" i="38" s="1"/>
  <c r="K25" i="38"/>
  <c r="L25" i="38" s="1"/>
  <c r="N25" i="38" s="1"/>
  <c r="K18" i="36" l="1"/>
  <c r="L18" i="36" s="1"/>
  <c r="N18" i="36" s="1"/>
  <c r="F33" i="42" l="1"/>
  <c r="H29" i="42"/>
  <c r="H30" i="42" s="1"/>
  <c r="H31" i="42" s="1"/>
  <c r="H32" i="42" s="1"/>
  <c r="H34" i="42" s="1"/>
  <c r="F33" i="43"/>
  <c r="H29" i="43"/>
  <c r="H30" i="43" s="1"/>
  <c r="H31" i="43" s="1"/>
  <c r="H32" i="43" s="1"/>
  <c r="H34" i="43" s="1"/>
  <c r="F24" i="43"/>
  <c r="H20" i="43"/>
  <c r="H21" i="43" s="1"/>
  <c r="H22" i="43" s="1"/>
  <c r="H23" i="43" s="1"/>
  <c r="H25" i="43" s="1"/>
  <c r="F42" i="42"/>
  <c r="H38" i="42"/>
  <c r="H39" i="42" s="1"/>
  <c r="H40" i="42" s="1"/>
  <c r="H41" i="42" s="1"/>
  <c r="H43" i="42" s="1"/>
  <c r="F24" i="42"/>
  <c r="H20" i="42"/>
  <c r="H21" i="42" s="1"/>
  <c r="H22" i="42" s="1"/>
  <c r="H23" i="42" s="1"/>
  <c r="H25" i="42" s="1"/>
  <c r="F15" i="42"/>
  <c r="H11" i="42"/>
  <c r="H12" i="42" s="1"/>
  <c r="H13" i="42" s="1"/>
  <c r="H14" i="42" s="1"/>
  <c r="H16" i="42" s="1"/>
  <c r="N25" i="40" l="1"/>
  <c r="N24" i="40"/>
  <c r="N27" i="40"/>
  <c r="N22" i="40"/>
  <c r="N26" i="40"/>
  <c r="N23" i="40"/>
  <c r="N21" i="40"/>
  <c r="N20" i="40"/>
  <c r="N19" i="40"/>
  <c r="N18" i="40"/>
  <c r="A25" i="40"/>
  <c r="M25" i="40" s="1"/>
  <c r="A24" i="40"/>
  <c r="M24" i="40" s="1"/>
  <c r="A27" i="40"/>
  <c r="M27" i="40" s="1"/>
  <c r="A22" i="40"/>
  <c r="M22" i="40" s="1"/>
  <c r="A26" i="40"/>
  <c r="M26" i="40" s="1"/>
  <c r="A23" i="40"/>
  <c r="M23" i="40" s="1"/>
  <c r="A21" i="40"/>
  <c r="M21" i="40" s="1"/>
  <c r="A20" i="40"/>
  <c r="M20" i="40" s="1"/>
  <c r="A19" i="40"/>
  <c r="M19" i="40" s="1"/>
  <c r="A18" i="40"/>
  <c r="M18" i="40" s="1"/>
  <c r="A28" i="40"/>
  <c r="A22" i="39"/>
  <c r="A23" i="39"/>
  <c r="A21" i="39"/>
  <c r="A19" i="39"/>
  <c r="A18" i="39"/>
  <c r="A20" i="39"/>
  <c r="A24" i="39"/>
  <c r="N22" i="39"/>
  <c r="M22" i="39"/>
  <c r="K20" i="35"/>
  <c r="A18" i="26" l="1"/>
  <c r="A20" i="26"/>
  <c r="A19" i="26"/>
  <c r="N21" i="27" l="1"/>
  <c r="N19" i="27"/>
  <c r="N18" i="27"/>
  <c r="N22" i="27"/>
  <c r="N22" i="32"/>
  <c r="N25" i="32"/>
  <c r="N21" i="32"/>
  <c r="N29" i="32"/>
  <c r="N26" i="32"/>
  <c r="N28" i="32"/>
  <c r="N20" i="32"/>
  <c r="N24" i="32"/>
  <c r="N18" i="32"/>
  <c r="N23" i="32"/>
  <c r="N19" i="32"/>
  <c r="A22" i="32"/>
  <c r="M22" i="32" s="1"/>
  <c r="A25" i="32"/>
  <c r="M25" i="32" s="1"/>
  <c r="A21" i="32"/>
  <c r="M21" i="32" s="1"/>
  <c r="A29" i="32"/>
  <c r="M29" i="32" s="1"/>
  <c r="M26" i="32"/>
  <c r="A28" i="32"/>
  <c r="M28" i="32" s="1"/>
  <c r="A20" i="32"/>
  <c r="M20" i="32" s="1"/>
  <c r="A24" i="32"/>
  <c r="M24" i="32" s="1"/>
  <c r="A18" i="32"/>
  <c r="M18" i="32" s="1"/>
  <c r="A23" i="32"/>
  <c r="M23" i="32" s="1"/>
  <c r="A19" i="32"/>
  <c r="M19" i="32" s="1"/>
  <c r="A27" i="32"/>
  <c r="N27" i="31"/>
  <c r="N33" i="31"/>
  <c r="N28" i="31"/>
  <c r="N30" i="31"/>
  <c r="N26" i="31"/>
  <c r="N31" i="31"/>
  <c r="N32" i="31"/>
  <c r="N23" i="31"/>
  <c r="N25" i="31"/>
  <c r="N19" i="31"/>
  <c r="N21" i="31"/>
  <c r="N20" i="31"/>
  <c r="N18" i="31"/>
  <c r="N22" i="31"/>
  <c r="N24" i="31"/>
  <c r="A27" i="31"/>
  <c r="M27" i="31" s="1"/>
  <c r="A33" i="31"/>
  <c r="M33" i="31" s="1"/>
  <c r="A28" i="31"/>
  <c r="M28" i="31" s="1"/>
  <c r="A30" i="31"/>
  <c r="M30" i="31" s="1"/>
  <c r="A26" i="31"/>
  <c r="M26" i="31" s="1"/>
  <c r="A31" i="31"/>
  <c r="M31" i="31" s="1"/>
  <c r="A32" i="31"/>
  <c r="M32" i="31" s="1"/>
  <c r="A23" i="31"/>
  <c r="M23" i="31" s="1"/>
  <c r="A25" i="31"/>
  <c r="M25" i="31" s="1"/>
  <c r="A19" i="31"/>
  <c r="M19" i="31" s="1"/>
  <c r="A21" i="31"/>
  <c r="M21" i="31" s="1"/>
  <c r="A20" i="31"/>
  <c r="M20" i="31" s="1"/>
  <c r="A18" i="31"/>
  <c r="M18" i="31" s="1"/>
  <c r="A22" i="31"/>
  <c r="M22" i="31" s="1"/>
  <c r="A24" i="31"/>
  <c r="M24" i="31" s="1"/>
  <c r="A29" i="31"/>
  <c r="A21" i="30"/>
  <c r="A22" i="30"/>
  <c r="A18" i="30"/>
  <c r="A20" i="30"/>
  <c r="M20" i="30" s="1"/>
  <c r="A23" i="30"/>
  <c r="A19" i="30"/>
  <c r="A18" i="29"/>
  <c r="A21" i="28"/>
  <c r="A19" i="28"/>
  <c r="A18" i="28"/>
  <c r="A20" i="28"/>
  <c r="A22" i="28"/>
  <c r="N20" i="30"/>
  <c r="K32" i="37"/>
  <c r="L32" i="37" s="1"/>
  <c r="K19" i="38"/>
  <c r="L19" i="38" s="1"/>
  <c r="K27" i="38"/>
  <c r="L27" i="38" s="1"/>
  <c r="K21" i="37"/>
  <c r="L21" i="37" s="1"/>
  <c r="K18" i="34"/>
  <c r="L18" i="34" s="1"/>
  <c r="N23" i="39"/>
  <c r="M23" i="39"/>
  <c r="M19" i="26"/>
  <c r="N19" i="26"/>
  <c r="N27" i="38" l="1"/>
  <c r="N19" i="38"/>
  <c r="N32" i="37"/>
  <c r="N21" i="37"/>
  <c r="N18" i="34"/>
  <c r="M28" i="40" l="1"/>
  <c r="N28" i="40"/>
  <c r="N20" i="39"/>
  <c r="N24" i="39"/>
  <c r="N21" i="39"/>
  <c r="N18" i="39"/>
  <c r="N19" i="39"/>
  <c r="M20" i="39"/>
  <c r="M24" i="39"/>
  <c r="M21" i="39"/>
  <c r="M18" i="39"/>
  <c r="M19" i="39"/>
  <c r="K26" i="38"/>
  <c r="L26" i="38" s="1"/>
  <c r="K23" i="38"/>
  <c r="L23" i="38" s="1"/>
  <c r="K24" i="38"/>
  <c r="L24" i="38" s="1"/>
  <c r="K21" i="38"/>
  <c r="L21" i="38" s="1"/>
  <c r="A21" i="38" s="1"/>
  <c r="K20" i="38"/>
  <c r="L20" i="38" s="1"/>
  <c r="K18" i="38"/>
  <c r="L18" i="38" s="1"/>
  <c r="K23" i="37"/>
  <c r="L23" i="37" s="1"/>
  <c r="K27" i="37"/>
  <c r="L27" i="37" s="1"/>
  <c r="K31" i="37"/>
  <c r="L31" i="37" s="1"/>
  <c r="K33" i="37"/>
  <c r="L33" i="37" s="1"/>
  <c r="K29" i="37"/>
  <c r="L29" i="37" s="1"/>
  <c r="K28" i="37"/>
  <c r="L28" i="37" s="1"/>
  <c r="K26" i="37"/>
  <c r="K24" i="37"/>
  <c r="L24" i="37" s="1"/>
  <c r="K30" i="37"/>
  <c r="L30" i="37" s="1"/>
  <c r="K25" i="37"/>
  <c r="L25" i="37" s="1"/>
  <c r="K22" i="37"/>
  <c r="L22" i="37" s="1"/>
  <c r="K20" i="37"/>
  <c r="L20" i="37" s="1"/>
  <c r="K19" i="37"/>
  <c r="L19" i="37" s="1"/>
  <c r="K18" i="37"/>
  <c r="L18" i="37" s="1"/>
  <c r="K27" i="36"/>
  <c r="L27" i="36" s="1"/>
  <c r="K25" i="36"/>
  <c r="L25" i="36" s="1"/>
  <c r="K26" i="36"/>
  <c r="L26" i="36" s="1"/>
  <c r="K21" i="36"/>
  <c r="L21" i="36" s="1"/>
  <c r="K23" i="36"/>
  <c r="L23" i="36" s="1"/>
  <c r="K22" i="36"/>
  <c r="L22" i="36" s="1"/>
  <c r="K20" i="36"/>
  <c r="L20" i="36" s="1"/>
  <c r="K19" i="36"/>
  <c r="L19" i="36" s="1"/>
  <c r="K24" i="36"/>
  <c r="L24" i="36" s="1"/>
  <c r="L20" i="35"/>
  <c r="K18" i="35"/>
  <c r="L18" i="35" s="1"/>
  <c r="K21" i="35"/>
  <c r="L21" i="35" s="1"/>
  <c r="K19" i="35"/>
  <c r="K22" i="35"/>
  <c r="K23" i="35"/>
  <c r="L23" i="35" s="1"/>
  <c r="N23" i="35" s="1"/>
  <c r="N21" i="35"/>
  <c r="K21" i="34"/>
  <c r="L21" i="34" s="1"/>
  <c r="K23" i="34"/>
  <c r="L23" i="34" s="1"/>
  <c r="K19" i="34"/>
  <c r="L19" i="34" s="1"/>
  <c r="K20" i="34"/>
  <c r="L20" i="34" s="1"/>
  <c r="K22" i="34"/>
  <c r="L22" i="34" s="1"/>
  <c r="K24" i="34"/>
  <c r="L24" i="34" s="1"/>
  <c r="N27" i="32"/>
  <c r="M27" i="32"/>
  <c r="N23" i="30"/>
  <c r="N19" i="30"/>
  <c r="N21" i="30"/>
  <c r="N18" i="30"/>
  <c r="N22" i="30"/>
  <c r="M23" i="30"/>
  <c r="M19" i="30"/>
  <c r="M21" i="30"/>
  <c r="M18" i="30"/>
  <c r="M22" i="30"/>
  <c r="A20" i="27"/>
  <c r="M20" i="27" s="1"/>
  <c r="M22" i="28"/>
  <c r="A20" i="29"/>
  <c r="M20" i="29" s="1"/>
  <c r="A19" i="29"/>
  <c r="M19" i="29" s="1"/>
  <c r="A21" i="29"/>
  <c r="M21" i="29" s="1"/>
  <c r="M18" i="29"/>
  <c r="N20" i="29"/>
  <c r="N19" i="29"/>
  <c r="N18" i="29"/>
  <c r="N21" i="29"/>
  <c r="M20" i="28"/>
  <c r="M21" i="28"/>
  <c r="M18" i="28"/>
  <c r="M19" i="28"/>
  <c r="N20" i="28"/>
  <c r="N21" i="28"/>
  <c r="N18" i="28"/>
  <c r="N19" i="28"/>
  <c r="N22" i="28"/>
  <c r="N20" i="27"/>
  <c r="A22" i="27"/>
  <c r="M22" i="27" s="1"/>
  <c r="A21" i="27"/>
  <c r="M21" i="27" s="1"/>
  <c r="A18" i="27"/>
  <c r="M18" i="27" s="1"/>
  <c r="A19" i="27"/>
  <c r="M19" i="27" s="1"/>
  <c r="N20" i="26"/>
  <c r="N18" i="26"/>
  <c r="M20" i="26"/>
  <c r="M18" i="26"/>
  <c r="L22" i="35" l="1"/>
  <c r="N22" i="35" s="1"/>
  <c r="L19" i="35"/>
  <c r="A23" i="35" s="1"/>
  <c r="M23" i="35" s="1"/>
  <c r="N20" i="35"/>
  <c r="A19" i="34"/>
  <c r="M19" i="34" s="1"/>
  <c r="L26" i="37"/>
  <c r="N26" i="37" s="1"/>
  <c r="A31" i="37"/>
  <c r="A25" i="36"/>
  <c r="M25" i="36" s="1"/>
  <c r="A22" i="36"/>
  <c r="M22" i="36" s="1"/>
  <c r="A21" i="36"/>
  <c r="M21" i="36" s="1"/>
  <c r="A26" i="36"/>
  <c r="M26" i="36" s="1"/>
  <c r="A20" i="36"/>
  <c r="M20" i="36" s="1"/>
  <c r="A23" i="36"/>
  <c r="M23" i="36" s="1"/>
  <c r="A24" i="36"/>
  <c r="M24" i="36" s="1"/>
  <c r="A19" i="36"/>
  <c r="M19" i="36" s="1"/>
  <c r="A18" i="36"/>
  <c r="M18" i="36" s="1"/>
  <c r="A18" i="38"/>
  <c r="M18" i="38" s="1"/>
  <c r="A24" i="38"/>
  <c r="M24" i="38" s="1"/>
  <c r="A23" i="38"/>
  <c r="M23" i="38" s="1"/>
  <c r="A20" i="38"/>
  <c r="M20" i="38" s="1"/>
  <c r="N20" i="38"/>
  <c r="A26" i="38"/>
  <c r="A22" i="38"/>
  <c r="M22" i="38" s="1"/>
  <c r="A25" i="38"/>
  <c r="M25" i="38" s="1"/>
  <c r="A19" i="38"/>
  <c r="M19" i="38" s="1"/>
  <c r="N23" i="34"/>
  <c r="A23" i="34"/>
  <c r="M23" i="34" s="1"/>
  <c r="A21" i="34"/>
  <c r="M21" i="34" s="1"/>
  <c r="A24" i="34"/>
  <c r="M24" i="34" s="1"/>
  <c r="A18" i="34"/>
  <c r="M18" i="34" s="1"/>
  <c r="A22" i="34"/>
  <c r="M22" i="34" s="1"/>
  <c r="A20" i="34"/>
  <c r="M20" i="34" s="1"/>
  <c r="N23" i="38"/>
  <c r="N26" i="38"/>
  <c r="A27" i="38"/>
  <c r="M27" i="38" s="1"/>
  <c r="N21" i="38"/>
  <c r="N18" i="38"/>
  <c r="N24" i="38"/>
  <c r="N24" i="37"/>
  <c r="A24" i="37"/>
  <c r="M24" i="37" s="1"/>
  <c r="N18" i="37"/>
  <c r="A18" i="37"/>
  <c r="M18" i="37" s="1"/>
  <c r="N25" i="37"/>
  <c r="A25" i="37"/>
  <c r="M25" i="37" s="1"/>
  <c r="N27" i="37"/>
  <c r="A27" i="37"/>
  <c r="M27" i="37" s="1"/>
  <c r="N22" i="37"/>
  <c r="A22" i="37"/>
  <c r="M22" i="37" s="1"/>
  <c r="N31" i="37"/>
  <c r="A26" i="37"/>
  <c r="M26" i="37" s="1"/>
  <c r="A21" i="37"/>
  <c r="M21" i="37" s="1"/>
  <c r="A32" i="37"/>
  <c r="M32" i="37" s="1"/>
  <c r="N28" i="37"/>
  <c r="A28" i="37"/>
  <c r="M28" i="37" s="1"/>
  <c r="N19" i="37"/>
  <c r="A19" i="37"/>
  <c r="M19" i="37" s="1"/>
  <c r="N29" i="37"/>
  <c r="A29" i="37"/>
  <c r="M29" i="37" s="1"/>
  <c r="N30" i="37"/>
  <c r="A30" i="37"/>
  <c r="M30" i="37" s="1"/>
  <c r="N20" i="37"/>
  <c r="A20" i="37"/>
  <c r="M20" i="37" s="1"/>
  <c r="N23" i="37"/>
  <c r="A23" i="37"/>
  <c r="M23" i="37" s="1"/>
  <c r="A33" i="37"/>
  <c r="M33" i="37" s="1"/>
  <c r="N25" i="36"/>
  <c r="N24" i="36"/>
  <c r="N22" i="36"/>
  <c r="N19" i="36"/>
  <c r="N27" i="36"/>
  <c r="A27" i="36"/>
  <c r="M27" i="36" s="1"/>
  <c r="N23" i="36"/>
  <c r="N26" i="36"/>
  <c r="A22" i="35"/>
  <c r="M22" i="35" s="1"/>
  <c r="A18" i="35"/>
  <c r="M18" i="35" s="1"/>
  <c r="A19" i="35"/>
  <c r="M19" i="35" s="1"/>
  <c r="A21" i="35"/>
  <c r="M21" i="35" s="1"/>
  <c r="M26" i="38"/>
  <c r="M21" i="38"/>
  <c r="N33" i="37"/>
  <c r="M31" i="37"/>
  <c r="N20" i="36"/>
  <c r="N21" i="36"/>
  <c r="N24" i="34"/>
  <c r="N19" i="34"/>
  <c r="N22" i="34"/>
  <c r="N20" i="34"/>
  <c r="N21" i="34"/>
  <c r="N18" i="35"/>
  <c r="N29" i="31"/>
  <c r="M29" i="31"/>
  <c r="N19" i="35" l="1"/>
  <c r="A20" i="35"/>
  <c r="M20" i="35" s="1"/>
  <c r="AO28" i="17" l="1"/>
  <c r="AO23" i="17" l="1"/>
  <c r="AO25" i="17" l="1"/>
  <c r="AO17" i="17"/>
  <c r="AO13" i="17"/>
  <c r="AO33" i="17"/>
  <c r="AO21" i="17"/>
  <c r="AO19" i="17"/>
  <c r="AO34" i="17" l="1"/>
  <c r="AO24" i="17"/>
  <c r="AO20" i="17"/>
  <c r="AO26" i="17"/>
  <c r="A26" i="17" s="1"/>
  <c r="AO30" i="17"/>
  <c r="AO14" i="17"/>
  <c r="A17" i="17" s="1"/>
  <c r="AO16" i="17"/>
  <c r="AO18" i="17"/>
  <c r="A18" i="17" s="1"/>
  <c r="AO32" i="17"/>
  <c r="AO15" i="17"/>
  <c r="AO31" i="17"/>
  <c r="AO22" i="17"/>
  <c r="A22" i="17" s="1"/>
  <c r="AO27" i="17"/>
  <c r="AO29" i="17"/>
  <c r="AO35" i="17"/>
  <c r="A21" i="17" l="1"/>
  <c r="A16" i="17"/>
  <c r="A20" i="17"/>
  <c r="A33" i="17"/>
  <c r="A35" i="17"/>
  <c r="A29" i="17"/>
  <c r="A15" i="17"/>
  <c r="A14" i="17"/>
  <c r="A19" i="17"/>
  <c r="A28" i="17"/>
  <c r="A31" i="17"/>
  <c r="A27" i="17"/>
  <c r="A30" i="17"/>
  <c r="A25" i="17"/>
  <c r="A13" i="17"/>
</calcChain>
</file>

<file path=xl/sharedStrings.xml><?xml version="1.0" encoding="utf-8"?>
<sst xmlns="http://schemas.openxmlformats.org/spreadsheetml/2006/main" count="1602" uniqueCount="382">
  <si>
    <t>Общероссийская общественная организация "Вcероссийская федерация гиревого спорта"</t>
  </si>
  <si>
    <t>ПРОТОКОЛ</t>
  </si>
  <si>
    <t>Разрядные нормативы</t>
  </si>
  <si>
    <t>МСМК</t>
  </si>
  <si>
    <t>МС</t>
  </si>
  <si>
    <t>КМС</t>
  </si>
  <si>
    <t>Количество участников</t>
  </si>
  <si>
    <t>Количество регионов</t>
  </si>
  <si>
    <t>Место</t>
  </si>
  <si>
    <t>Дата рождения</t>
  </si>
  <si>
    <t>Звание</t>
  </si>
  <si>
    <t>Команда</t>
  </si>
  <si>
    <t>ДСО, ведомство</t>
  </si>
  <si>
    <t>Соб. вес</t>
  </si>
  <si>
    <t>Толчок</t>
  </si>
  <si>
    <t>Ком. очки</t>
  </si>
  <si>
    <t>Вып. разряд</t>
  </si>
  <si>
    <t>ФИО тренера(тренеров)</t>
  </si>
  <si>
    <t>Главный судья</t>
  </si>
  <si>
    <t>Главный секретарь</t>
  </si>
  <si>
    <t>Зам. главного секретаря</t>
  </si>
  <si>
    <t>Рывок</t>
  </si>
  <si>
    <t>Вес гирь  32 кг.</t>
  </si>
  <si>
    <t>Регламент времени - 10 мин.</t>
  </si>
  <si>
    <t>Сумма</t>
  </si>
  <si>
    <t>Сумма дв-рья</t>
  </si>
  <si>
    <t>Очки</t>
  </si>
  <si>
    <t>Регион/ команда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</si>
  <si>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</si>
  <si>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</si>
  <si>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</si>
  <si>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</si>
  <si>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Город,регион</t>
  </si>
  <si>
    <t>Дни работы</t>
  </si>
  <si>
    <t>Оценка</t>
  </si>
  <si>
    <t>св.63</t>
  </si>
  <si>
    <t>св.85</t>
  </si>
  <si>
    <t>Рекорд России</t>
  </si>
  <si>
    <t>Рекорды России</t>
  </si>
  <si>
    <t>Женщины (рывок)</t>
  </si>
  <si>
    <t>Женщины (дл.цикл)</t>
  </si>
  <si>
    <t>Мужчины (длинный цикл)</t>
  </si>
  <si>
    <t>Мужчины ( двоеборье)</t>
  </si>
  <si>
    <t>Министерство спорта Российской Федерации</t>
  </si>
  <si>
    <t>Смоленская область</t>
  </si>
  <si>
    <t>г.Москва</t>
  </si>
  <si>
    <t>Ярославская область</t>
  </si>
  <si>
    <t>Самарская область</t>
  </si>
  <si>
    <t>Липецкая область</t>
  </si>
  <si>
    <t>Кировская область</t>
  </si>
  <si>
    <t>Брянская область</t>
  </si>
  <si>
    <t>Калужская область</t>
  </si>
  <si>
    <t>Ростовская область</t>
  </si>
  <si>
    <t>г.Санкт-Петербург</t>
  </si>
  <si>
    <t>Оренбургская область</t>
  </si>
  <si>
    <t>ВК</t>
  </si>
  <si>
    <t>Омская область</t>
  </si>
  <si>
    <t>Тюменская область</t>
  </si>
  <si>
    <t>Алтайский край</t>
  </si>
  <si>
    <t>ЯНАО</t>
  </si>
  <si>
    <t>Новосибирская область</t>
  </si>
  <si>
    <t>Кемеровская область</t>
  </si>
  <si>
    <t>Томская область</t>
  </si>
  <si>
    <t>Филимонов М.О.</t>
  </si>
  <si>
    <t>ХМАО-Югра</t>
  </si>
  <si>
    <t>Барков А.П.</t>
  </si>
  <si>
    <t>Свердловская область</t>
  </si>
  <si>
    <t>Бородынкин Олег</t>
  </si>
  <si>
    <t>Республика Бурятия</t>
  </si>
  <si>
    <t>Республика Саха(Якутия)</t>
  </si>
  <si>
    <t xml:space="preserve"> Зам. главного судьи</t>
  </si>
  <si>
    <t>Зам.главного судьи</t>
  </si>
  <si>
    <t>Зам.главного секретаря</t>
  </si>
  <si>
    <t>Зайнулин Р.З.</t>
  </si>
  <si>
    <t>ДВОЕБОРЬЕ (мужчины)</t>
  </si>
  <si>
    <t>Томская региональная общественная организация «Федерация гиревого спорта»</t>
  </si>
  <si>
    <t>Кубка России по гиревому спорту 2019 года</t>
  </si>
  <si>
    <t>г. Томск</t>
  </si>
  <si>
    <t>Департамент по молодежной политике, физической культуре и спорту Томской области</t>
  </si>
  <si>
    <t>Вес гирь  24 кг.</t>
  </si>
  <si>
    <t>19-22 сентября 2019 г.</t>
  </si>
  <si>
    <t>Количество участников всего</t>
  </si>
  <si>
    <t>Количество регионов всего</t>
  </si>
  <si>
    <t>Рывок (женщины)</t>
  </si>
  <si>
    <t>Командное первенство</t>
  </si>
  <si>
    <r>
      <t>Командный зачет среди субъектов Российской Федерации определяется по наибольшей сумме очков, набранных участниками соревнований (5 ДЦ, 5 ДВ, 2 Рывок женщины и 2 ДЦ женщины) - следующим образом:</t>
    </r>
    <r>
      <rPr>
        <sz val="10"/>
        <rFont val="Arial Cyr"/>
        <charset val="204"/>
      </rPr>
      <t xml:space="preserve"> </t>
    </r>
    <r>
      <rPr>
        <sz val="10"/>
        <color rgb="FF000000"/>
        <rFont val="Arial Cyr"/>
        <charset val="204"/>
      </rPr>
      <t xml:space="preserve">1 место - 20 очков, 2 место - 18 очков, 3 место - 16 очков, 4 место 15 -очков, последующие места на 1 очко меньше. </t>
    </r>
  </si>
  <si>
    <t>Список судей Кубка России по гиревому спорту 2019 года</t>
  </si>
  <si>
    <t>Леонов С.Т.</t>
  </si>
  <si>
    <t>Романов Р.А.</t>
  </si>
  <si>
    <t>19-22.09.2019</t>
  </si>
  <si>
    <t>Бутенко Евгений</t>
  </si>
  <si>
    <t>Бутенко А.А.</t>
  </si>
  <si>
    <t>Бадашкова Нина</t>
  </si>
  <si>
    <t>Гунько Никита</t>
  </si>
  <si>
    <t>Гришаев Виталий</t>
  </si>
  <si>
    <t>Новиков Александр</t>
  </si>
  <si>
    <t>самостоятельно</t>
  </si>
  <si>
    <t>Петухов Александр</t>
  </si>
  <si>
    <t>Шевелёв Дмитрий</t>
  </si>
  <si>
    <t>Рябченко А.В.</t>
  </si>
  <si>
    <t>Платонов Семён</t>
  </si>
  <si>
    <t>Платонов С.Г., Платонов С.С.</t>
  </si>
  <si>
    <t>Баев Константин</t>
  </si>
  <si>
    <t>Щекотов И.Г.</t>
  </si>
  <si>
    <t>Рябченко А.В., Ярмонов И.В.</t>
  </si>
  <si>
    <t xml:space="preserve">Елович Наталья </t>
  </si>
  <si>
    <t>Мухитов Андрей</t>
  </si>
  <si>
    <t>Гомонов В.Н.</t>
  </si>
  <si>
    <t>Лукьянчиков Юрий</t>
  </si>
  <si>
    <t>Профсоюзы</t>
  </si>
  <si>
    <t xml:space="preserve">Каргин Сергей </t>
  </si>
  <si>
    <t>ВС</t>
  </si>
  <si>
    <t>Рассадин А.А, Каргин Я.Л.</t>
  </si>
  <si>
    <t>Рассадин Андрей</t>
  </si>
  <si>
    <t>Любимский Сергей</t>
  </si>
  <si>
    <t>Дуброва Надежда</t>
  </si>
  <si>
    <t>Трофимов М.А.</t>
  </si>
  <si>
    <t xml:space="preserve">Смирнов Владимир </t>
  </si>
  <si>
    <t>СШ "Маршал"</t>
  </si>
  <si>
    <t>ЗМС</t>
  </si>
  <si>
    <t>Гуров Владимир</t>
  </si>
  <si>
    <t>Трофимов М,А.</t>
  </si>
  <si>
    <t>Мартынова Ирина</t>
  </si>
  <si>
    <t>Лизунова Наталья</t>
  </si>
  <si>
    <t>Едакин Николай</t>
  </si>
  <si>
    <t>Булатов Павел</t>
  </si>
  <si>
    <t>Опшин В.Г.</t>
  </si>
  <si>
    <t>Литвинов Виталий</t>
  </si>
  <si>
    <t>Решетников М.Е.</t>
  </si>
  <si>
    <t>Ткачёв Виталий</t>
  </si>
  <si>
    <t>Шерин Роман</t>
  </si>
  <si>
    <t>Полетаев Н.И., Опшин В.Г.</t>
  </si>
  <si>
    <t>Опшин Владимир</t>
  </si>
  <si>
    <t>Полетаев Н.И.</t>
  </si>
  <si>
    <t>Клепиков Артём</t>
  </si>
  <si>
    <t>СШ "Юность"</t>
  </si>
  <si>
    <t>Малков Е.И.</t>
  </si>
  <si>
    <t>Дунаев Дмитрий</t>
  </si>
  <si>
    <t>Матвеева Елена</t>
  </si>
  <si>
    <t>Никитина Светлана</t>
  </si>
  <si>
    <t>Лаптева Мария</t>
  </si>
  <si>
    <t>Бутин Алексей</t>
  </si>
  <si>
    <t>Красноярский край</t>
  </si>
  <si>
    <t>ВС РФ</t>
  </si>
  <si>
    <t>Шаповалов Е.Г.</t>
  </si>
  <si>
    <t>Динамо</t>
  </si>
  <si>
    <t>Неженцев Владислав</t>
  </si>
  <si>
    <t>Фещенко Владимир</t>
  </si>
  <si>
    <t>Анасенко А.В.</t>
  </si>
  <si>
    <t xml:space="preserve">Стаханов Валентин </t>
  </si>
  <si>
    <t>Рысник Сергей</t>
  </si>
  <si>
    <t xml:space="preserve">Елисеев В.С., Переверзев Н.И.
</t>
  </si>
  <si>
    <t>Ильясов Какен</t>
  </si>
  <si>
    <t>Николаев Алексей</t>
  </si>
  <si>
    <t>Курунов Анатолий</t>
  </si>
  <si>
    <t>СШ №1 им. Л.Д. Ковалевского</t>
  </si>
  <si>
    <t>Баранов В.В.</t>
  </si>
  <si>
    <t xml:space="preserve">Баранов В.В. </t>
  </si>
  <si>
    <t>Заварзин Павел</t>
  </si>
  <si>
    <t>Акульшин Алексей</t>
  </si>
  <si>
    <t>Желтухина Диана</t>
  </si>
  <si>
    <t>Павлов С.П.</t>
  </si>
  <si>
    <t>Абдуллин Р.Р.</t>
  </si>
  <si>
    <t>Карасев Павел</t>
  </si>
  <si>
    <t>Балабанов Сергей</t>
  </si>
  <si>
    <t>Балдин Александр</t>
  </si>
  <si>
    <t>Ковалевский А.А.</t>
  </si>
  <si>
    <t>Бахтов Илья</t>
  </si>
  <si>
    <t>Бахтова Ирина</t>
  </si>
  <si>
    <t>ФГС СО</t>
  </si>
  <si>
    <t>Ковалевский А,А.</t>
  </si>
  <si>
    <t>СШОР им.Краевского</t>
  </si>
  <si>
    <t>Чуев Павел</t>
  </si>
  <si>
    <t>Кирилов С.А., Конев А.</t>
  </si>
  <si>
    <t xml:space="preserve">Хвостов Александр </t>
  </si>
  <si>
    <t>Кириллов С.А., Руднев С.</t>
  </si>
  <si>
    <t>СШОР им.Краевского, ВС</t>
  </si>
  <si>
    <t>Коляков Антон</t>
  </si>
  <si>
    <t>СШОР им.Краевского, ВС РФ</t>
  </si>
  <si>
    <t>Кириллов С.А., Катаев И.В.</t>
  </si>
  <si>
    <t>Яременко Ольга</t>
  </si>
  <si>
    <t>Кириллов С.А., Шанин А.С.</t>
  </si>
  <si>
    <t>Марков Иван</t>
  </si>
  <si>
    <t xml:space="preserve">Оленов Владимир </t>
  </si>
  <si>
    <t>Республика Саха (Якутия)</t>
  </si>
  <si>
    <t>Дьячковский В.Н</t>
  </si>
  <si>
    <t xml:space="preserve">Лугинов Руслан </t>
  </si>
  <si>
    <t>Дьячковский В.Н.</t>
  </si>
  <si>
    <t xml:space="preserve">Саввинов Михаил </t>
  </si>
  <si>
    <t xml:space="preserve">Жердев Иван </t>
  </si>
  <si>
    <t xml:space="preserve">Абрамов Константин </t>
  </si>
  <si>
    <t>Дедюхина Ксения</t>
  </si>
  <si>
    <t>СК "Спутник"</t>
  </si>
  <si>
    <t>Дедюхин И.В.</t>
  </si>
  <si>
    <t>Васькина Алина</t>
  </si>
  <si>
    <t xml:space="preserve">СШОР№1, ВС </t>
  </si>
  <si>
    <t>Шванев В.Б.</t>
  </si>
  <si>
    <t xml:space="preserve">Иванова Алиса </t>
  </si>
  <si>
    <t>СШОР №1, ВС</t>
  </si>
  <si>
    <t>Полякова Полина</t>
  </si>
  <si>
    <t>Колмаков С.И., Айтбаев И.Н.</t>
  </si>
  <si>
    <t>Пивоваров Кирилл</t>
  </si>
  <si>
    <t>Шмидт С.А., Толстов С.Б.</t>
  </si>
  <si>
    <t>Иванов Д.С.</t>
  </si>
  <si>
    <t>Князев Андрей</t>
  </si>
  <si>
    <t>Волков Илья</t>
  </si>
  <si>
    <t>Тимофеев Н.А.</t>
  </si>
  <si>
    <t>Поликарпова Екатерина</t>
  </si>
  <si>
    <t>Дударев Иван</t>
  </si>
  <si>
    <t>Павлов В.Ю., Чепуштанов И.В.</t>
  </si>
  <si>
    <t>Загороднев Максим</t>
  </si>
  <si>
    <t>Дягилев А.В., Дягилев А.В.,</t>
  </si>
  <si>
    <t>Ажермачев А.Б.</t>
  </si>
  <si>
    <t>Коршунов Сергей</t>
  </si>
  <si>
    <t>Моисеев Виктор</t>
  </si>
  <si>
    <t>Разжувалов А.</t>
  </si>
  <si>
    <t>Лукьянов Даниэль</t>
  </si>
  <si>
    <t>Морозова Ольга</t>
  </si>
  <si>
    <t>Полянский В.С.</t>
  </si>
  <si>
    <t>Насонова Виктория</t>
  </si>
  <si>
    <t>Шаров Н.Ф.</t>
  </si>
  <si>
    <t>Самбук Данил</t>
  </si>
  <si>
    <t>Новиков С.А.</t>
  </si>
  <si>
    <t>Сидорко Виталий</t>
  </si>
  <si>
    <t>Сутягин Валентин</t>
  </si>
  <si>
    <t>Полянский В.С., Чепуштанов И.В.</t>
  </si>
  <si>
    <t>Цыбаев Илья</t>
  </si>
  <si>
    <t>Черкашин Дмитрий</t>
  </si>
  <si>
    <t>Черкашин Иван</t>
  </si>
  <si>
    <t>Назаров Тимофей</t>
  </si>
  <si>
    <t>Коршунов С.Д</t>
  </si>
  <si>
    <t>Пчелинцев Александр</t>
  </si>
  <si>
    <t>Козьяков Виктор</t>
  </si>
  <si>
    <t>Павлов В.Ю.</t>
  </si>
  <si>
    <t>Новиков Алексей</t>
  </si>
  <si>
    <t>Чепуштанов И.В.</t>
  </si>
  <si>
    <t>Новиков Андрей</t>
  </si>
  <si>
    <t>Жбанов Алексей</t>
  </si>
  <si>
    <t>Шпартко М.А.</t>
  </si>
  <si>
    <t>Островская Надежда</t>
  </si>
  <si>
    <t>Сергеев Алексей</t>
  </si>
  <si>
    <t>Садыков Р.И.</t>
  </si>
  <si>
    <t>Анасенко Антон</t>
  </si>
  <si>
    <t>Чайковская Ксения</t>
  </si>
  <si>
    <t>Латыпов Е.А.</t>
  </si>
  <si>
    <t>Сарсембаев Ильяс</t>
  </si>
  <si>
    <t>Егоров Валентин</t>
  </si>
  <si>
    <t>СШОР №7</t>
  </si>
  <si>
    <t>Шелковкин Максим</t>
  </si>
  <si>
    <t>Перемитин Ф.В.</t>
  </si>
  <si>
    <t>Р.Бурятия</t>
  </si>
  <si>
    <t>Петроченко В.М.</t>
  </si>
  <si>
    <t>Верниковский В.К.</t>
  </si>
  <si>
    <t>Потапов С.В.</t>
  </si>
  <si>
    <t>Баранов А.В.</t>
  </si>
  <si>
    <t>Савин М.А.</t>
  </si>
  <si>
    <t>Ярмонов И.В.</t>
  </si>
  <si>
    <t>Ильин А.А.</t>
  </si>
  <si>
    <t>Леонов С.Н.</t>
  </si>
  <si>
    <t>Головков Тимур</t>
  </si>
  <si>
    <t>Овчинников А.А.</t>
  </si>
  <si>
    <t>Алтайский край, Новосибирская область</t>
  </si>
  <si>
    <t>Тюменская область, ХМАО-Югра</t>
  </si>
  <si>
    <t xml:space="preserve">Карпов Ф.Н., Овчинников А.А.
</t>
  </si>
  <si>
    <t>Асадуллин Альберт</t>
  </si>
  <si>
    <t xml:space="preserve"> </t>
  </si>
  <si>
    <t>Скакунов Илья</t>
  </si>
  <si>
    <t>Волдаев Александр</t>
  </si>
  <si>
    <t>Жернаков Д.В.</t>
  </si>
  <si>
    <t>Фамилия Имя</t>
  </si>
  <si>
    <t>Мартьянов А.В., Барков А.П., Садыков Р.И.</t>
  </si>
  <si>
    <t>Смагулов Нурсултан</t>
  </si>
  <si>
    <t>Урожай</t>
  </si>
  <si>
    <t>Рачинский Александр</t>
  </si>
  <si>
    <t>Руднев С.Л., Леонов С.Т.</t>
  </si>
  <si>
    <t>Кулаков Николай</t>
  </si>
  <si>
    <t>Андреев И.Г., Толстов С.Б.</t>
  </si>
  <si>
    <t>Пехтерев Илья</t>
  </si>
  <si>
    <t>Исионов В.Н.</t>
  </si>
  <si>
    <t>Сутягин В.С., Полянский В.С.</t>
  </si>
  <si>
    <t>Катомина Наталия</t>
  </si>
  <si>
    <t>Усов Валерий</t>
  </si>
  <si>
    <t>Дягилев А.В.</t>
  </si>
  <si>
    <t>Жилин А.В., Козленко В.Н.</t>
  </si>
  <si>
    <t>Петелин Александр</t>
  </si>
  <si>
    <t>Шарипов Д.Т., Усольцев А.</t>
  </si>
  <si>
    <t>Баранов В.В,</t>
  </si>
  <si>
    <t>Ташланов И.С., Толстов С.Б., Блохин И.А.</t>
  </si>
  <si>
    <t>Сагандыков Асет</t>
  </si>
  <si>
    <t>Катаев И.В., Сагандыков К.К.</t>
  </si>
  <si>
    <t>Добровольский А.С.</t>
  </si>
  <si>
    <t>Покатов А.Н.</t>
  </si>
  <si>
    <t>A5/1</t>
  </si>
  <si>
    <t>A5/3</t>
  </si>
  <si>
    <t>A5/4</t>
  </si>
  <si>
    <t>A5/5</t>
  </si>
  <si>
    <t>A5/6</t>
  </si>
  <si>
    <t>Б4/3</t>
  </si>
  <si>
    <t>Б4/5</t>
  </si>
  <si>
    <t>Шпартко М.А,Бердышев Д.А,Мажаева Н.Е.</t>
  </si>
  <si>
    <t>Б4/1</t>
  </si>
  <si>
    <t>Б4/2</t>
  </si>
  <si>
    <t>Весовая категория 63 кг</t>
  </si>
  <si>
    <t>Толчок Длинный цикл (мужчины)</t>
  </si>
  <si>
    <t>Толчок Длинный цикл (женщины)</t>
  </si>
  <si>
    <t>ЕКП № 33089</t>
  </si>
  <si>
    <t>Гоголев М.Н., Волков А.А.</t>
  </si>
  <si>
    <t>Весовая категория 85+ кг</t>
  </si>
  <si>
    <t>Весовая категория 63+ кг</t>
  </si>
  <si>
    <t>Весовая категория 68 кг</t>
  </si>
  <si>
    <t>Весовая категория 73 кг</t>
  </si>
  <si>
    <t>Весовая категория 85 кг</t>
  </si>
  <si>
    <t>Кутенкова Анастасия</t>
  </si>
  <si>
    <t>Рассадин А.А.</t>
  </si>
  <si>
    <t xml:space="preserve">               Вес гирь 32 кг.</t>
  </si>
  <si>
    <t xml:space="preserve">     Регламент времени-4 * 3 мин.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</si>
  <si>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</si>
  <si>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</si>
  <si>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</si>
  <si>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</si>
  <si>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</si>
  <si>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</si>
  <si>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85+</t>
  </si>
  <si>
    <t>Общий вес команды :</t>
  </si>
  <si>
    <t>Результат команды (количество подъёмов )</t>
  </si>
  <si>
    <t>КОМАНДА : Ростовская область</t>
  </si>
  <si>
    <t>Каспирский Никита</t>
  </si>
  <si>
    <t>Пестов В.М.</t>
  </si>
  <si>
    <t xml:space="preserve">Балабанов Сергей </t>
  </si>
  <si>
    <t>КОМАНДА : Омская область</t>
  </si>
  <si>
    <t>Стаханов Валентин</t>
  </si>
  <si>
    <t>Донских Александр</t>
  </si>
  <si>
    <t>КОМАНДА : Томская область</t>
  </si>
  <si>
    <t>Эстафета (толчок длинный цикл)</t>
  </si>
  <si>
    <t>Зам. главного судьи</t>
  </si>
  <si>
    <t>Эстафета (класический толчок )</t>
  </si>
  <si>
    <t>КОМАНДА: Новосибирская область</t>
  </si>
  <si>
    <t>Шевелев Дмитрий</t>
  </si>
  <si>
    <t>Баер П.А., Баев А.Е.</t>
  </si>
  <si>
    <t>Толстокора Олег</t>
  </si>
  <si>
    <t>Хатямов Роман</t>
  </si>
  <si>
    <t>Сулейманов Мовсар</t>
  </si>
  <si>
    <t>СШ №Спартак"</t>
  </si>
  <si>
    <t>Новиков И.В., Кравцов А.Ю.</t>
  </si>
  <si>
    <t xml:space="preserve">  </t>
  </si>
  <si>
    <t>Шпартко М.А, Бердышев Д.А, Мажаева Н.Е</t>
  </si>
  <si>
    <t>Б4/6</t>
  </si>
  <si>
    <t>Позняковский С.М.</t>
  </si>
  <si>
    <t>ИТОГОВЫЙ ПРОТОКОЛ</t>
  </si>
  <si>
    <t>Кубка России по гиревому спорту 2019 года (ЕКП № 33089)</t>
  </si>
  <si>
    <t>КОМАНДА : Новосибирская область</t>
  </si>
  <si>
    <t>КОМАНДА: Кемеровская область</t>
  </si>
  <si>
    <t>Леонов С.Т. (ВК) – Республика Бурятия</t>
  </si>
  <si>
    <t>Романов Р.А. (МК) –  Томская область</t>
  </si>
  <si>
    <t>Зайнулин Р.З. 1 кат. – Томская область</t>
  </si>
  <si>
    <t>Катаев И.В., Смагулов Ш.А.</t>
  </si>
  <si>
    <t>Барков А.П. (ВК) – ХМАО-Югра</t>
  </si>
  <si>
    <t>Семенов А.Н., Фадеев А.С., Алферова В.Я.</t>
  </si>
  <si>
    <t>Не явка</t>
  </si>
  <si>
    <t>-</t>
  </si>
  <si>
    <t>Иванов Алексей</t>
  </si>
  <si>
    <t>Козленко В.Н.</t>
  </si>
  <si>
    <t>г.Санкт-Петербург,
Омская область</t>
  </si>
  <si>
    <t>Судья на помосте</t>
  </si>
  <si>
    <t>Елисеев В.С.</t>
  </si>
  <si>
    <t>Жюри</t>
  </si>
  <si>
    <t>20-21.09.2019</t>
  </si>
  <si>
    <t>Судья при участниках</t>
  </si>
  <si>
    <t>Комаров В.Н.</t>
  </si>
  <si>
    <t>Гаевская В.В.</t>
  </si>
  <si>
    <t>Шляхова Д.П.</t>
  </si>
  <si>
    <t>Семенов А.Н.</t>
  </si>
  <si>
    <t>Смирнов И.Н.</t>
  </si>
  <si>
    <t>РК</t>
  </si>
  <si>
    <t>Усов В.Д.</t>
  </si>
  <si>
    <t>Отлично</t>
  </si>
  <si>
    <t>Хорошо</t>
  </si>
  <si>
    <t>Захаров П.С.</t>
  </si>
  <si>
    <t>Елькин Ю.Г.</t>
  </si>
  <si>
    <t>Сорокин С.А.</t>
  </si>
  <si>
    <t>Женихов Ю.Г.</t>
  </si>
  <si>
    <t>Бахов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</si>
</sst>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sz val="11"/>
      <name val="Arial Cyr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0"/>
      <color rgb="FF262626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 Cyr"/>
      <charset val="204"/>
    </font>
    <font>
      <sz val="10"/>
      <color theme="1"/>
      <name val="Times New Roman"/>
      <family val="1"/>
      <charset val="204"/>
    </font>
    <font>
      <sz val="7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theme="1"/>
      <name val="Arial Cyr"/>
      <charset val="204"/>
    </font>
    <font>
      <sz val="7"/>
      <name val="Arial Cyr"/>
      <charset val="204"/>
    </font>
    <font>
      <i/>
      <sz val="10"/>
      <name val="Arial Cyr"/>
      <family val="2"/>
      <charset val="204"/>
    </font>
    <font>
      <sz val="16"/>
      <name val="Arial Cyr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73">
    <xf numFmtId="0" fontId="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47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/>
    <xf numFmtId="0" fontId="10" fillId="0" borderId="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2" borderId="0" xfId="0" applyFont="1" applyFill="1" applyAlignment="1"/>
    <xf numFmtId="0" fontId="0" fillId="2" borderId="0" xfId="0" applyFill="1"/>
    <xf numFmtId="0" fontId="0" fillId="0" borderId="0" xfId="0" applyBorder="1" applyAlignment="1">
      <alignment horizontal="left" wrapText="1"/>
    </xf>
    <xf numFmtId="0" fontId="5" fillId="0" borderId="0" xfId="0" applyFont="1" applyAlignment="1"/>
    <xf numFmtId="0" fontId="13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2" borderId="0" xfId="0" applyFill="1" applyAlignment="1"/>
    <xf numFmtId="2" fontId="10" fillId="0" borderId="11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4" borderId="22" xfId="60" applyFont="1" applyFill="1" applyBorder="1" applyAlignment="1">
      <alignment vertical="center"/>
    </xf>
    <xf numFmtId="0" fontId="10" fillId="5" borderId="4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8" fillId="4" borderId="17" xfId="60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17" fillId="0" borderId="7" xfId="0" applyFont="1" applyBorder="1" applyAlignment="1">
      <alignment horizontal="center" vertical="center" wrapText="1"/>
    </xf>
    <xf numFmtId="0" fontId="8" fillId="2" borderId="22" xfId="60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4" borderId="4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0" xfId="0" applyFont="1" applyAlignment="1"/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3" xfId="1" applyFont="1" applyBorder="1" applyAlignment="1">
      <alignment horizontal="center" vertical="center"/>
    </xf>
    <xf numFmtId="0" fontId="20" fillId="0" borderId="0" xfId="0" applyFont="1"/>
    <xf numFmtId="0" fontId="7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8" xfId="0" applyNumberFormat="1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Alignment="1">
      <alignment horizontal="center"/>
    </xf>
    <xf numFmtId="0" fontId="8" fillId="0" borderId="22" xfId="1" applyFont="1" applyFill="1" applyBorder="1" applyAlignment="1">
      <alignment horizontal="left" vertical="center"/>
    </xf>
    <xf numFmtId="0" fontId="23" fillId="0" borderId="0" xfId="60" applyFont="1" applyBorder="1" applyAlignment="1"/>
    <xf numFmtId="0" fontId="24" fillId="0" borderId="0" xfId="0" applyFont="1" applyAlignment="1">
      <alignment horizontal="left" wrapText="1"/>
    </xf>
    <xf numFmtId="0" fontId="25" fillId="0" borderId="6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26" fillId="0" borderId="6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22" fillId="0" borderId="60" xfId="0" applyFont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2" fillId="0" borderId="36" xfId="0" applyFont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11" fillId="0" borderId="3" xfId="1" applyFont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5" borderId="36" xfId="0" applyFont="1" applyFill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7" fillId="0" borderId="13" xfId="0" applyFont="1" applyBorder="1" applyAlignment="1">
      <alignment vertical="center"/>
    </xf>
    <xf numFmtId="0" fontId="22" fillId="0" borderId="60" xfId="0" applyFont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0" fillId="4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10" fillId="5" borderId="68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8" fillId="0" borderId="0" xfId="0" applyFont="1" applyBorder="1"/>
    <xf numFmtId="0" fontId="22" fillId="0" borderId="26" xfId="0" applyFont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9" fillId="5" borderId="3" xfId="0" applyFont="1" applyFill="1" applyBorder="1" applyAlignment="1">
      <alignment horizontal="left" vertical="center"/>
    </xf>
    <xf numFmtId="0" fontId="22" fillId="0" borderId="44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4" borderId="4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6" fillId="0" borderId="27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6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3" xfId="0" applyFont="1" applyBorder="1"/>
    <xf numFmtId="0" fontId="0" fillId="0" borderId="3" xfId="0" applyFont="1" applyBorder="1" applyAlignment="1">
      <alignment horizontal="center"/>
    </xf>
    <xf numFmtId="0" fontId="29" fillId="3" borderId="3" xfId="0" applyFont="1" applyFill="1" applyBorder="1" applyAlignment="1">
      <alignment horizontal="left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74" xfId="0" applyFont="1" applyBorder="1" applyAlignment="1"/>
    <xf numFmtId="0" fontId="0" fillId="0" borderId="3" xfId="0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2" fontId="1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wrapText="1"/>
    </xf>
    <xf numFmtId="0" fontId="0" fillId="0" borderId="75" xfId="0" applyFont="1" applyBorder="1" applyAlignment="1">
      <alignment wrapText="1"/>
    </xf>
    <xf numFmtId="0" fontId="5" fillId="0" borderId="0" xfId="0" applyFont="1" applyBorder="1" applyAlignment="1">
      <alignment horizontal="left" vertical="top"/>
    </xf>
    <xf numFmtId="2" fontId="0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/>
    <xf numFmtId="2" fontId="2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8" fillId="0" borderId="2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76" xfId="0" applyFont="1" applyBorder="1" applyAlignment="1">
      <alignment wrapText="1"/>
    </xf>
    <xf numFmtId="0" fontId="0" fillId="0" borderId="16" xfId="0" applyFont="1" applyBorder="1"/>
    <xf numFmtId="0" fontId="5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4" fillId="0" borderId="3" xfId="1" applyFont="1" applyBorder="1" applyAlignment="1">
      <alignment horizontal="center" vertical="center" wrapText="1"/>
    </xf>
    <xf numFmtId="0" fontId="10" fillId="4" borderId="36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0" fillId="0" borderId="34" xfId="0" applyFont="1" applyBorder="1"/>
    <xf numFmtId="0" fontId="10" fillId="4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27" fillId="0" borderId="44" xfId="0" applyFont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22" fillId="0" borderId="26" xfId="0" applyFont="1" applyBorder="1" applyAlignment="1">
      <alignment vertical="center"/>
    </xf>
    <xf numFmtId="0" fontId="8" fillId="4" borderId="21" xfId="60" applyFont="1" applyFill="1" applyBorder="1" applyAlignment="1">
      <alignment vertical="center"/>
    </xf>
    <xf numFmtId="2" fontId="38" fillId="4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/>
    <xf numFmtId="0" fontId="22" fillId="0" borderId="5" xfId="0" applyFont="1" applyBorder="1" applyAlignment="1">
      <alignment horizontal="left" vertical="center"/>
    </xf>
    <xf numFmtId="2" fontId="29" fillId="4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0" fillId="4" borderId="0" xfId="0" applyFont="1" applyFill="1"/>
    <xf numFmtId="0" fontId="7" fillId="4" borderId="3" xfId="0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2" fontId="29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2" fillId="0" borderId="26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8" fillId="2" borderId="21" xfId="6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35" fillId="0" borderId="20" xfId="0" applyFont="1" applyBorder="1" applyAlignment="1">
      <alignment horizontal="left" vertical="center"/>
    </xf>
    <xf numFmtId="0" fontId="22" fillId="0" borderId="20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center" vertical="center"/>
    </xf>
    <xf numFmtId="0" fontId="18" fillId="0" borderId="0" xfId="0" applyFont="1"/>
    <xf numFmtId="0" fontId="34" fillId="0" borderId="15" xfId="0" applyFont="1" applyFill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8" fillId="4" borderId="37" xfId="6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/>
    <xf numFmtId="0" fontId="0" fillId="0" borderId="51" xfId="0" applyBorder="1" applyAlignment="1"/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73">
    <cellStyle name="Обычный" xfId="0" builtinId="0"/>
    <cellStyle name="Обычный 10" xfId="1"/>
    <cellStyle name="Обычный 10 2" xfId="2"/>
    <cellStyle name="Обычный 11" xfId="3"/>
    <cellStyle name="Обычный 11 2" xfId="61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62"/>
    <cellStyle name="Обычный 2 10" xfId="12"/>
    <cellStyle name="Обычный 2 11" xfId="13"/>
    <cellStyle name="Обычный 2 12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29" xfId="32"/>
    <cellStyle name="Обычный 3" xfId="33"/>
    <cellStyle name="Обычный 3 2" xfId="63"/>
    <cellStyle name="Обычный 30" xfId="34"/>
    <cellStyle name="Обычный 31" xfId="35"/>
    <cellStyle name="Обычный 32" xfId="36"/>
    <cellStyle name="Обычный 33" xfId="37"/>
    <cellStyle name="Обычный 34" xfId="38"/>
    <cellStyle name="Обычный 35" xfId="39"/>
    <cellStyle name="Обычный 36" xfId="40"/>
    <cellStyle name="Обычный 37" xfId="41"/>
    <cellStyle name="Обычный 38" xfId="42"/>
    <cellStyle name="Обычный 39" xfId="43"/>
    <cellStyle name="Обычный 4" xfId="44"/>
    <cellStyle name="Обычный 4 2" xfId="64"/>
    <cellStyle name="Обычный 41" xfId="45"/>
    <cellStyle name="Обычный 42" xfId="46"/>
    <cellStyle name="Обычный 43" xfId="47"/>
    <cellStyle name="Обычный 44" xfId="48"/>
    <cellStyle name="Обычный 45" xfId="49"/>
    <cellStyle name="Обычный 46" xfId="50"/>
    <cellStyle name="Обычный 47" xfId="51"/>
    <cellStyle name="Обычный 48" xfId="52"/>
    <cellStyle name="Обычный 49" xfId="53"/>
    <cellStyle name="Обычный 5" xfId="54"/>
    <cellStyle name="Обычный 5 2" xfId="65"/>
    <cellStyle name="Обычный 50" xfId="55"/>
    <cellStyle name="Обычный 6" xfId="56"/>
    <cellStyle name="Обычный 6 2" xfId="66"/>
    <cellStyle name="Обычный 7" xfId="57"/>
    <cellStyle name="Обычный 7 2" xfId="67"/>
    <cellStyle name="Обычный 7 2 2" xfId="71"/>
    <cellStyle name="Обычный 7 3" xfId="70"/>
    <cellStyle name="Обычный 7 3 2" xfId="72"/>
    <cellStyle name="Обычный 8" xfId="58"/>
    <cellStyle name="Обычный 8 2" xfId="68"/>
    <cellStyle name="Обычный 9" xfId="59"/>
    <cellStyle name="Обычный 9 2" xfId="69"/>
    <cellStyle name="Обычный_Лист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17" name="Группа 16"/>
        <xdr:cNvGrpSpPr/>
      </xdr:nvGrpSpPr>
      <xdr:grpSpPr>
        <a:xfrm>
          <a:off x="311214" y="3413"/>
          <a:ext cx="9720211" cy="672861"/>
          <a:chOff x="311214" y="3413"/>
          <a:chExt cx="9064347" cy="686079"/>
        </a:xfrm>
      </xdr:grpSpPr>
      <xdr:pic>
        <xdr:nvPicPr>
          <xdr:cNvPr id="18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Рисунок 18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Рисунок 19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21" name="Рисунок 20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8905202" cy="68777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11226282" cy="65269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11562458" cy="65269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11562458" cy="65269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11551252" cy="65269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11568061" cy="672861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5455</xdr:rowOff>
    </xdr:from>
    <xdr:to>
      <xdr:col>10</xdr:col>
      <xdr:colOff>4719</xdr:colOff>
      <xdr:row>4</xdr:row>
      <xdr:rowOff>101361</xdr:rowOff>
    </xdr:to>
    <xdr:grpSp>
      <xdr:nvGrpSpPr>
        <xdr:cNvPr id="2" name="Группа 1"/>
        <xdr:cNvGrpSpPr/>
      </xdr:nvGrpSpPr>
      <xdr:grpSpPr>
        <a:xfrm>
          <a:off x="114300" y="5455"/>
          <a:ext cx="8762276" cy="694620"/>
          <a:chOff x="413298" y="-156129"/>
          <a:chExt cx="7822309" cy="69022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298" y="-141151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635" y="-141788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563942" y="-151979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73410" y="-15612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0</xdr:rowOff>
    </xdr:from>
    <xdr:to>
      <xdr:col>34</xdr:col>
      <xdr:colOff>106311</xdr:colOff>
      <xdr:row>4</xdr:row>
      <xdr:rowOff>25161</xdr:rowOff>
    </xdr:to>
    <xdr:grpSp>
      <xdr:nvGrpSpPr>
        <xdr:cNvPr id="7" name="Группа 6"/>
        <xdr:cNvGrpSpPr/>
      </xdr:nvGrpSpPr>
      <xdr:grpSpPr>
        <a:xfrm>
          <a:off x="2331357" y="0"/>
          <a:ext cx="9994168" cy="678304"/>
          <a:chOff x="311214" y="3413"/>
          <a:chExt cx="9064347" cy="686079"/>
        </a:xfrm>
      </xdr:grpSpPr>
      <xdr:pic>
        <xdr:nvPicPr>
          <xdr:cNvPr id="8" name="Рисунок 7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Рисунок 8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11" name="Рисунок 10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10417</xdr:rowOff>
    </xdr:from>
    <xdr:to>
      <xdr:col>1</xdr:col>
      <xdr:colOff>77389</xdr:colOff>
      <xdr:row>2</xdr:row>
      <xdr:rowOff>134263</xdr:rowOff>
    </xdr:to>
    <xdr:pic>
      <xdr:nvPicPr>
        <xdr:cNvPr id="13" name="Рисунок 12" descr="ÐÐ°ÑÑÐ¸Ð½ÐºÐ¸ Ð¿Ð¾ Ð·Ð°Ð¿ÑÐ¾ÑÑ Ð»Ð¾Ð³Ð¾ Ð¼Ð¸Ð½ÑÐ¿Ð¾ÑÑ ÑÐ¾ÑÑÐ¸Ð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17"/>
          <a:ext cx="408383" cy="44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29953</xdr:colOff>
      <xdr:row>3</xdr:row>
      <xdr:rowOff>13829</xdr:rowOff>
    </xdr:from>
    <xdr:to>
      <xdr:col>1</xdr:col>
      <xdr:colOff>71437</xdr:colOff>
      <xdr:row>5</xdr:row>
      <xdr:rowOff>90799</xdr:rowOff>
    </xdr:to>
    <xdr:pic>
      <xdr:nvPicPr>
        <xdr:cNvPr id="14" name="Рисунок 13" descr="http://www.vfgs.ru/imgs/GIRLOG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3" y="496032"/>
          <a:ext cx="410578" cy="3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401153</xdr:colOff>
      <xdr:row>3</xdr:row>
      <xdr:rowOff>41671</xdr:rowOff>
    </xdr:from>
    <xdr:to>
      <xdr:col>6</xdr:col>
      <xdr:colOff>873843</xdr:colOff>
      <xdr:row>5</xdr:row>
      <xdr:rowOff>142873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2575" y="523874"/>
          <a:ext cx="472690" cy="422671"/>
        </a:xfrm>
        <a:prstGeom prst="rect">
          <a:avLst/>
        </a:prstGeom>
      </xdr:spPr>
    </xdr:pic>
    <xdr:clientData/>
  </xdr:twoCellAnchor>
  <xdr:twoCellAnchor>
    <xdr:from>
      <xdr:col>6</xdr:col>
      <xdr:colOff>325467</xdr:colOff>
      <xdr:row>0</xdr:row>
      <xdr:rowOff>51426</xdr:rowOff>
    </xdr:from>
    <xdr:to>
      <xdr:col>7</xdr:col>
      <xdr:colOff>43220</xdr:colOff>
      <xdr:row>3</xdr:row>
      <xdr:rowOff>0</xdr:rowOff>
    </xdr:to>
    <xdr:pic>
      <xdr:nvPicPr>
        <xdr:cNvPr id="16" name="Рисунок 15" descr="http://www.depms.ru/Content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889" y="51426"/>
          <a:ext cx="640487" cy="430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9005836" cy="672861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9261354" cy="68777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9054289" cy="68777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9093505" cy="686079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3" name="Группа 2"/>
        <xdr:cNvGrpSpPr/>
      </xdr:nvGrpSpPr>
      <xdr:grpSpPr>
        <a:xfrm>
          <a:off x="311214" y="3413"/>
          <a:ext cx="9082036" cy="672861"/>
          <a:chOff x="311214" y="3413"/>
          <a:chExt cx="9064347" cy="686079"/>
        </a:xfrm>
      </xdr:grpSpPr>
      <xdr:pic>
        <xdr:nvPicPr>
          <xdr:cNvPr id="5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Рисунок 5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" name="Рисунок 1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13" name="Рисунок 12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9082036" cy="672861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5455</xdr:rowOff>
    </xdr:from>
    <xdr:to>
      <xdr:col>10</xdr:col>
      <xdr:colOff>4719</xdr:colOff>
      <xdr:row>4</xdr:row>
      <xdr:rowOff>101361</xdr:rowOff>
    </xdr:to>
    <xdr:grpSp>
      <xdr:nvGrpSpPr>
        <xdr:cNvPr id="2" name="Группа 1"/>
        <xdr:cNvGrpSpPr/>
      </xdr:nvGrpSpPr>
      <xdr:grpSpPr>
        <a:xfrm>
          <a:off x="114300" y="5455"/>
          <a:ext cx="8762276" cy="694620"/>
          <a:chOff x="413298" y="-156129"/>
          <a:chExt cx="7822309" cy="69022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298" y="-141151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635" y="-141788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563942" y="-151979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73410" y="-15612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311214</xdr:colOff>
      <xdr:row>0</xdr:row>
      <xdr:rowOff>3413</xdr:rowOff>
    </xdr:from>
    <xdr:to>
      <xdr:col>15</xdr:col>
      <xdr:colOff>735025</xdr:colOff>
      <xdr:row>4</xdr:row>
      <xdr:rowOff>28574</xdr:rowOff>
    </xdr:to>
    <xdr:grpSp>
      <xdr:nvGrpSpPr>
        <xdr:cNvPr id="2" name="Группа 1"/>
        <xdr:cNvGrpSpPr/>
      </xdr:nvGrpSpPr>
      <xdr:grpSpPr>
        <a:xfrm>
          <a:off x="311214" y="3413"/>
          <a:ext cx="8905202" cy="687770"/>
          <a:chOff x="311214" y="3413"/>
          <a:chExt cx="9064347" cy="68607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214" y="14240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5128" y="13604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3896" y="3413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9789" y="2839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6"/>
  <sheetViews>
    <sheetView view="pageBreakPreview" topLeftCell="A4" zoomScaleNormal="100" zoomScaleSheetLayoutView="100" workbookViewId="0">
      <selection activeCell="D24" sqref="D24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32.42578125" style="31" customWidth="1"/>
    <col min="7" max="7" width="12.5703125" style="31" customWidth="1"/>
    <col min="8" max="8" width="7.28515625" style="31" customWidth="1"/>
    <col min="9" max="9" width="14.7109375" style="31" customWidth="1"/>
    <col min="10" max="10" width="7.85546875" style="31" hidden="1" customWidth="1"/>
    <col min="11" max="11" width="9.28515625" style="31" hidden="1" customWidth="1"/>
    <col min="12" max="12" width="8.85546875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40</v>
      </c>
      <c r="B10" s="404"/>
      <c r="C10" s="404"/>
      <c r="D10" s="408" t="s">
        <v>304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302</v>
      </c>
      <c r="E11" s="408"/>
      <c r="F11" s="408"/>
      <c r="G11" s="408"/>
      <c r="H11" s="408"/>
      <c r="I11" s="408"/>
      <c r="J11" s="408"/>
      <c r="K11" s="408"/>
      <c r="L11" s="408"/>
      <c r="M11" s="408"/>
      <c r="N11" s="50">
        <v>59</v>
      </c>
      <c r="O11" s="50">
        <v>44</v>
      </c>
      <c r="P11" s="50">
        <v>35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82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s="79" customFormat="1" ht="11.25" customHeight="1" x14ac:dyDescent="0.2">
      <c r="A16" s="409" t="s">
        <v>8</v>
      </c>
      <c r="B16" s="399" t="s">
        <v>269</v>
      </c>
      <c r="C16" s="399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05" t="s">
        <v>21</v>
      </c>
      <c r="K16" s="405"/>
      <c r="L16" s="399" t="s">
        <v>25</v>
      </c>
      <c r="M16" s="399" t="s">
        <v>15</v>
      </c>
      <c r="N16" s="399" t="s">
        <v>16</v>
      </c>
      <c r="O16" s="399" t="s">
        <v>17</v>
      </c>
      <c r="P16" s="401"/>
    </row>
    <row r="17" spans="1:18" s="79" customFormat="1" x14ac:dyDescent="0.2">
      <c r="A17" s="410"/>
      <c r="B17" s="400"/>
      <c r="C17" s="40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00"/>
      <c r="P17" s="402"/>
    </row>
    <row r="18" spans="1:18" s="79" customFormat="1" ht="21.6" customHeight="1" x14ac:dyDescent="0.2">
      <c r="A18" s="232">
        <f>_xlfn.RANK.EQ(I18,I$18:I$20)</f>
        <v>1</v>
      </c>
      <c r="B18" s="260" t="s">
        <v>160</v>
      </c>
      <c r="C18" s="194"/>
      <c r="D18" s="81">
        <v>2000</v>
      </c>
      <c r="E18" s="78" t="s">
        <v>5</v>
      </c>
      <c r="F18" s="78" t="s">
        <v>54</v>
      </c>
      <c r="G18" s="142" t="s">
        <v>155</v>
      </c>
      <c r="H18" s="83">
        <v>62.9</v>
      </c>
      <c r="I18" s="78">
        <v>32</v>
      </c>
      <c r="J18" s="78"/>
      <c r="K18" s="78"/>
      <c r="L18" s="81"/>
      <c r="M18" s="206">
        <f>IF(A18=1,20,IF(A18=2,18,IF(A18=3,16,IF(A18&gt;19,0,19-A18))))</f>
        <v>20</v>
      </c>
      <c r="N18" s="78" t="str">
        <f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-</v>
      </c>
      <c r="O18" s="192" t="s">
        <v>161</v>
      </c>
      <c r="P18" s="136"/>
    </row>
    <row r="19" spans="1:18" s="186" customFormat="1" ht="15" customHeight="1" x14ac:dyDescent="0.2">
      <c r="A19" s="232">
        <f>_xlfn.RANK.EQ(I19,I$18:I$20)</f>
        <v>2</v>
      </c>
      <c r="B19" s="235" t="s">
        <v>138</v>
      </c>
      <c r="C19" s="183"/>
      <c r="D19" s="155">
        <v>1974</v>
      </c>
      <c r="E19" s="153" t="s">
        <v>3</v>
      </c>
      <c r="F19" s="153" t="s">
        <v>49</v>
      </c>
      <c r="G19" s="34" t="s">
        <v>135</v>
      </c>
      <c r="H19" s="154">
        <v>62.25</v>
      </c>
      <c r="I19" s="153">
        <v>6</v>
      </c>
      <c r="J19" s="153"/>
      <c r="K19" s="153"/>
      <c r="L19" s="155"/>
      <c r="M19" s="206">
        <f>IF(A19=1,20,IF(A19=2,18,IF(A19=3,16,IF(A19&gt;19,0,19-A19))))</f>
        <v>18</v>
      </c>
      <c r="N19" s="78" t="str">
        <f>IF(AND(NOT(OR(E19="МСМК",E19="ЗМС")),I19&gt;=$N$11),"+МСМК",IF(AND(OR(E19="МСМК",E19="ЗМС"),I19&gt;=$N$11),"МСМК",
IF(AND(NOT(OR(E19="МСМК",E19="МС",E19="ЗМС")),I19&gt;=$O$11),"+МС",
IF(AND(OR(E19="МСМК",E19="МС",E19="ЗМС"),I19&gt;=$O$11),"МС",
IF(AND(NOT(OR(E19="ЗМС",E19="МСМК",E19="МС",E19="КМС")),I19&gt;=$P$11),"+КМС",
IF(AND(OR(E19="ЗМС",E19="МСМК",E19="МС",E19="КМС"),I19&gt;=$P$11),"КМС","-"))))))</f>
        <v>-</v>
      </c>
      <c r="O19" s="159" t="s">
        <v>136</v>
      </c>
      <c r="P19" s="68"/>
      <c r="Q19" s="79"/>
      <c r="R19" s="187"/>
    </row>
    <row r="20" spans="1:18" s="186" customFormat="1" ht="15" customHeight="1" x14ac:dyDescent="0.2">
      <c r="A20" s="232">
        <f>_xlfn.RANK.EQ(I20,I$18:I$20)</f>
        <v>3</v>
      </c>
      <c r="B20" s="235" t="s">
        <v>207</v>
      </c>
      <c r="C20" s="183"/>
      <c r="D20" s="155">
        <v>1995</v>
      </c>
      <c r="E20" s="153" t="s">
        <v>5</v>
      </c>
      <c r="F20" s="153" t="s">
        <v>62</v>
      </c>
      <c r="G20" s="153"/>
      <c r="H20" s="154">
        <v>61.2</v>
      </c>
      <c r="I20" s="153">
        <v>2</v>
      </c>
      <c r="J20" s="153"/>
      <c r="K20" s="153"/>
      <c r="L20" s="155"/>
      <c r="M20" s="206">
        <f>IF(A20=1,20,IF(A20=2,18,IF(A20=3,16,IF(A20&gt;19,0,19-A20))))</f>
        <v>16</v>
      </c>
      <c r="N20" s="78" t="str">
        <f>IF(AND(NOT(OR(E20="МСМК",E20="ЗМС")),I20&gt;=$N$11),"+МСМК",IF(AND(OR(E20="МСМК",E20="ЗМС"),I20&gt;=$N$11),"МСМК",
IF(AND(NOT(OR(E20="МСМК",E20="МС",E20="ЗМС")),I20&gt;=$O$11),"+МС",
IF(AND(OR(E20="МСМК",E20="МС",E20="ЗМС"),I20&gt;=$O$11),"МС",
IF(AND(NOT(OR(E20="ЗМС",E20="МСМК",E20="МС",E20="КМС")),I20&gt;=$P$11),"+КМС",
IF(AND(OR(E20="ЗМС",E20="МСМК",E20="МС",E20="КМС"),I20&gt;=$P$11),"КМС","-"))))))</f>
        <v>-</v>
      </c>
      <c r="O20" s="159" t="s">
        <v>206</v>
      </c>
      <c r="P20" s="68"/>
      <c r="Q20" s="79"/>
      <c r="R20" s="187"/>
    </row>
    <row r="21" spans="1:18" s="79" customFormat="1" x14ac:dyDescent="0.2"/>
    <row r="22" spans="1:18" s="79" customFormat="1" x14ac:dyDescent="0.2">
      <c r="A22" s="86" t="s">
        <v>18</v>
      </c>
      <c r="B22" s="86"/>
      <c r="C22" s="86"/>
      <c r="D22" s="92" t="s">
        <v>352</v>
      </c>
      <c r="E22" s="86"/>
      <c r="F22" s="89"/>
      <c r="G22" s="86" t="s">
        <v>70</v>
      </c>
      <c r="I22" s="86"/>
      <c r="J22" s="90"/>
      <c r="K22" s="86"/>
      <c r="L22" s="89"/>
      <c r="M22" s="92" t="s">
        <v>353</v>
      </c>
    </row>
    <row r="23" spans="1:18" s="79" customFormat="1" x14ac:dyDescent="0.2">
      <c r="A23" s="86"/>
      <c r="B23" s="86"/>
      <c r="C23" s="86"/>
      <c r="D23" s="86"/>
      <c r="E23" s="86"/>
      <c r="G23" s="86"/>
      <c r="I23" s="86"/>
      <c r="J23" s="86"/>
      <c r="K23" s="86"/>
    </row>
    <row r="24" spans="1:18" s="79" customFormat="1" x14ac:dyDescent="0.2">
      <c r="A24" s="86" t="s">
        <v>19</v>
      </c>
      <c r="B24" s="86"/>
      <c r="C24" s="86"/>
      <c r="D24" s="92" t="s">
        <v>356</v>
      </c>
      <c r="E24" s="86"/>
      <c r="F24" s="86"/>
      <c r="G24" s="86" t="s">
        <v>20</v>
      </c>
      <c r="I24" s="86"/>
      <c r="J24" s="86"/>
      <c r="K24" s="86"/>
      <c r="M24" s="92" t="s">
        <v>354</v>
      </c>
    </row>
    <row r="25" spans="1:18" s="79" customFormat="1" x14ac:dyDescent="0.2"/>
    <row r="26" spans="1:18" s="79" customFormat="1" x14ac:dyDescent="0.2"/>
  </sheetData>
  <sheetProtection selectLockedCells="1" selectUnlockedCells="1"/>
  <autoFilter ref="A16:P17">
    <filterColumn colId="1" showButton="0"/>
    <filterColumn colId="9" showButton="0"/>
    <filterColumn colId="14" showButton="0"/>
    <sortState ref="A19:P20">
      <sortCondition ref="A16:A17"/>
    </sortState>
  </autoFilter>
  <mergeCells count="31">
    <mergeCell ref="N7:P7"/>
    <mergeCell ref="A8:C8"/>
    <mergeCell ref="D8:M8"/>
    <mergeCell ref="N8:P8"/>
    <mergeCell ref="A1:P1"/>
    <mergeCell ref="A2:P2"/>
    <mergeCell ref="A4:P4"/>
    <mergeCell ref="A5:P5"/>
    <mergeCell ref="D6:M6"/>
    <mergeCell ref="E16:E17"/>
    <mergeCell ref="F16:F17"/>
    <mergeCell ref="A7:C7"/>
    <mergeCell ref="D7:M7"/>
    <mergeCell ref="L16:L17"/>
    <mergeCell ref="M16:M17"/>
    <mergeCell ref="N16:N17"/>
    <mergeCell ref="O16:P17"/>
    <mergeCell ref="A3:P3"/>
    <mergeCell ref="A10:C11"/>
    <mergeCell ref="G16:G17"/>
    <mergeCell ref="H16:H17"/>
    <mergeCell ref="I16:I17"/>
    <mergeCell ref="J16:K16"/>
    <mergeCell ref="A9:C9"/>
    <mergeCell ref="D9:M9"/>
    <mergeCell ref="N9:P9"/>
    <mergeCell ref="D10:M10"/>
    <mergeCell ref="D11:M11"/>
    <mergeCell ref="A16:A17"/>
    <mergeCell ref="B16:C17"/>
    <mergeCell ref="D16:D17"/>
  </mergeCells>
  <printOptions horizontalCentered="1" verticalCentered="1"/>
  <pageMargins left="0.59055118110236227" right="0.19685039370078741" top="0.59055118110236227" bottom="0.59055118110236227" header="0" footer="0"/>
  <pageSetup paperSize="9" scale="92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2"/>
  <sheetViews>
    <sheetView view="pageBreakPreview" topLeftCell="A7" zoomScale="115" zoomScaleNormal="70" zoomScaleSheetLayoutView="115" workbookViewId="0">
      <selection activeCell="Q18" sqref="Q18:Q28"/>
    </sheetView>
  </sheetViews>
  <sheetFormatPr defaultColWidth="9.140625" defaultRowHeight="12.75" x14ac:dyDescent="0.2"/>
  <cols>
    <col min="1" max="1" width="6.57031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2.140625" style="31" customWidth="1"/>
    <col min="10" max="10" width="7.7109375" style="31" hidden="1" customWidth="1"/>
    <col min="11" max="11" width="6.85546875" style="31" hidden="1" customWidth="1"/>
    <col min="12" max="12" width="9.85546875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37">
        <v>213</v>
      </c>
      <c r="B10" s="437"/>
      <c r="C10" s="437"/>
      <c r="D10" s="408" t="s">
        <v>83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437"/>
      <c r="B11" s="437"/>
      <c r="C11" s="437"/>
      <c r="D11" s="408" t="s">
        <v>308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181</v>
      </c>
      <c r="O11" s="70">
        <v>146</v>
      </c>
      <c r="P11" s="70">
        <v>86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21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30"/>
      <c r="C17" s="430"/>
      <c r="D17" s="420"/>
      <c r="E17" s="420"/>
      <c r="F17" s="420"/>
      <c r="G17" s="420"/>
      <c r="H17" s="420"/>
      <c r="I17" s="420"/>
      <c r="J17" s="75" t="s">
        <v>24</v>
      </c>
      <c r="K17" s="75" t="s">
        <v>26</v>
      </c>
      <c r="L17" s="420"/>
      <c r="M17" s="420"/>
      <c r="N17" s="420"/>
      <c r="O17" s="420"/>
      <c r="P17" s="423"/>
    </row>
    <row r="18" spans="1:18" ht="15" customHeight="1" x14ac:dyDescent="0.2">
      <c r="A18" s="230">
        <f t="shared" ref="A18:A28" si="0">_xlfn.RANK.EQ(I18,I$18:I$28)</f>
        <v>1</v>
      </c>
      <c r="B18" s="203" t="s">
        <v>122</v>
      </c>
      <c r="C18" s="234"/>
      <c r="D18" s="155">
        <v>1999</v>
      </c>
      <c r="E18" s="175" t="s">
        <v>3</v>
      </c>
      <c r="F18" s="153" t="s">
        <v>51</v>
      </c>
      <c r="G18" s="153" t="s">
        <v>118</v>
      </c>
      <c r="H18" s="154">
        <v>78.900000000000006</v>
      </c>
      <c r="I18" s="153">
        <v>194</v>
      </c>
      <c r="J18" s="153"/>
      <c r="K18" s="153"/>
      <c r="L18" s="155"/>
      <c r="M18" s="155">
        <f t="shared" ref="M18:M28" si="1">IF(A18=1,20,IF(A18=2,18,IF(A18=3,16,IF(A18&gt;19,0,19-A18))))</f>
        <v>20</v>
      </c>
      <c r="N18" s="153" t="str">
        <f t="shared" ref="N18:N28" si="2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МСМК</v>
      </c>
      <c r="O18" s="373" t="s">
        <v>121</v>
      </c>
      <c r="P18" s="67"/>
    </row>
    <row r="19" spans="1:18" s="32" customFormat="1" ht="15" customHeight="1" x14ac:dyDescent="0.2">
      <c r="A19" s="230">
        <f t="shared" si="0"/>
        <v>2</v>
      </c>
      <c r="B19" s="203" t="s">
        <v>194</v>
      </c>
      <c r="C19" s="203"/>
      <c r="D19" s="155">
        <v>1999</v>
      </c>
      <c r="E19" s="153" t="s">
        <v>3</v>
      </c>
      <c r="F19" s="153" t="s">
        <v>44</v>
      </c>
      <c r="G19" s="144" t="s">
        <v>195</v>
      </c>
      <c r="H19" s="154">
        <v>64.150000000000006</v>
      </c>
      <c r="I19" s="153">
        <v>185</v>
      </c>
      <c r="J19" s="153"/>
      <c r="K19" s="153"/>
      <c r="L19" s="155"/>
      <c r="M19" s="155">
        <f t="shared" si="1"/>
        <v>18</v>
      </c>
      <c r="N19" s="153" t="str">
        <f t="shared" si="2"/>
        <v>МСМК</v>
      </c>
      <c r="O19" s="225" t="s">
        <v>196</v>
      </c>
      <c r="P19" s="67"/>
      <c r="Q19" s="186"/>
      <c r="R19" s="146"/>
    </row>
    <row r="20" spans="1:18" ht="15" customHeight="1" x14ac:dyDescent="0.2">
      <c r="A20" s="230">
        <f t="shared" si="0"/>
        <v>3</v>
      </c>
      <c r="B20" s="202" t="s">
        <v>139</v>
      </c>
      <c r="C20" s="203"/>
      <c r="D20" s="155">
        <v>1966</v>
      </c>
      <c r="E20" s="153" t="s">
        <v>3</v>
      </c>
      <c r="F20" s="153" t="s">
        <v>49</v>
      </c>
      <c r="G20" s="34" t="s">
        <v>135</v>
      </c>
      <c r="H20" s="154">
        <v>74.849999999999994</v>
      </c>
      <c r="I20" s="153">
        <v>181</v>
      </c>
      <c r="J20" s="153"/>
      <c r="K20" s="153"/>
      <c r="L20" s="155"/>
      <c r="M20" s="155">
        <f t="shared" si="1"/>
        <v>16</v>
      </c>
      <c r="N20" s="153" t="str">
        <f t="shared" si="2"/>
        <v>МСМК</v>
      </c>
      <c r="O20" s="225" t="s">
        <v>136</v>
      </c>
      <c r="P20" s="67"/>
      <c r="Q20" s="186"/>
      <c r="R20" s="69"/>
    </row>
    <row r="21" spans="1:18" ht="15" customHeight="1" x14ac:dyDescent="0.2">
      <c r="A21" s="230">
        <f t="shared" si="0"/>
        <v>4</v>
      </c>
      <c r="B21" s="203" t="s">
        <v>239</v>
      </c>
      <c r="C21" s="203"/>
      <c r="D21" s="155">
        <v>1985</v>
      </c>
      <c r="E21" s="153" t="s">
        <v>4</v>
      </c>
      <c r="F21" s="153" t="s">
        <v>64</v>
      </c>
      <c r="G21" s="144"/>
      <c r="H21" s="154">
        <v>104.9</v>
      </c>
      <c r="I21" s="153">
        <v>169</v>
      </c>
      <c r="J21" s="153"/>
      <c r="K21" s="153"/>
      <c r="L21" s="155"/>
      <c r="M21" s="155">
        <f t="shared" si="1"/>
        <v>15</v>
      </c>
      <c r="N21" s="153" t="str">
        <f t="shared" si="2"/>
        <v>МС</v>
      </c>
      <c r="O21" s="374" t="s">
        <v>238</v>
      </c>
      <c r="P21" s="124"/>
      <c r="Q21" s="186"/>
      <c r="R21" s="32"/>
    </row>
    <row r="22" spans="1:18" s="82" customFormat="1" ht="15" customHeight="1" x14ac:dyDescent="0.2">
      <c r="A22" s="230">
        <f t="shared" si="0"/>
        <v>5</v>
      </c>
      <c r="B22" s="203" t="s">
        <v>243</v>
      </c>
      <c r="C22" s="203"/>
      <c r="D22" s="155">
        <v>1999</v>
      </c>
      <c r="E22" s="153" t="s">
        <v>4</v>
      </c>
      <c r="F22" s="153" t="s">
        <v>59</v>
      </c>
      <c r="G22" s="268" t="s">
        <v>111</v>
      </c>
      <c r="H22" s="154">
        <v>107</v>
      </c>
      <c r="I22" s="153">
        <v>155</v>
      </c>
      <c r="J22" s="153"/>
      <c r="K22" s="153"/>
      <c r="L22" s="155"/>
      <c r="M22" s="155">
        <f t="shared" si="1"/>
        <v>14</v>
      </c>
      <c r="N22" s="153" t="str">
        <f t="shared" si="2"/>
        <v>МС</v>
      </c>
      <c r="O22" s="163" t="s">
        <v>244</v>
      </c>
      <c r="P22" s="68"/>
      <c r="Q22" s="186"/>
      <c r="R22" s="147"/>
    </row>
    <row r="23" spans="1:18" s="146" customFormat="1" ht="16.149999999999999" customHeight="1" x14ac:dyDescent="0.2">
      <c r="A23" s="230">
        <f t="shared" si="0"/>
        <v>6</v>
      </c>
      <c r="B23" s="202" t="s">
        <v>312</v>
      </c>
      <c r="C23" s="203"/>
      <c r="D23" s="155">
        <v>1997</v>
      </c>
      <c r="E23" s="153" t="s">
        <v>5</v>
      </c>
      <c r="F23" s="153" t="s">
        <v>68</v>
      </c>
      <c r="G23" s="153" t="s">
        <v>111</v>
      </c>
      <c r="H23" s="154">
        <v>67.400000000000006</v>
      </c>
      <c r="I23" s="153">
        <v>117</v>
      </c>
      <c r="J23" s="153"/>
      <c r="K23" s="153"/>
      <c r="L23" s="155"/>
      <c r="M23" s="155">
        <f t="shared" si="1"/>
        <v>13</v>
      </c>
      <c r="N23" s="153" t="str">
        <f t="shared" si="2"/>
        <v>КМС</v>
      </c>
      <c r="O23" s="123" t="s">
        <v>313</v>
      </c>
      <c r="P23" s="68"/>
      <c r="R23" s="147"/>
    </row>
    <row r="24" spans="1:18" s="146" customFormat="1" ht="15" customHeight="1" x14ac:dyDescent="0.2">
      <c r="A24" s="230">
        <f t="shared" si="0"/>
        <v>7</v>
      </c>
      <c r="B24" s="203" t="s">
        <v>219</v>
      </c>
      <c r="C24" s="203"/>
      <c r="D24" s="155">
        <v>1999</v>
      </c>
      <c r="E24" s="153" t="s">
        <v>5</v>
      </c>
      <c r="F24" s="153" t="s">
        <v>62</v>
      </c>
      <c r="G24" s="144"/>
      <c r="H24" s="154">
        <v>79.7</v>
      </c>
      <c r="I24" s="153">
        <v>104</v>
      </c>
      <c r="J24" s="153"/>
      <c r="K24" s="153"/>
      <c r="L24" s="155"/>
      <c r="M24" s="155">
        <f t="shared" si="1"/>
        <v>12</v>
      </c>
      <c r="N24" s="153" t="str">
        <f t="shared" si="2"/>
        <v>КМС</v>
      </c>
      <c r="O24" s="269" t="s">
        <v>220</v>
      </c>
      <c r="P24" s="124"/>
      <c r="Q24" s="186"/>
      <c r="R24" s="147"/>
    </row>
    <row r="25" spans="1:18" s="146" customFormat="1" ht="16.149999999999999" customHeight="1" x14ac:dyDescent="0.2">
      <c r="A25" s="230">
        <f t="shared" si="0"/>
        <v>8</v>
      </c>
      <c r="B25" s="193" t="s">
        <v>123</v>
      </c>
      <c r="C25" s="183"/>
      <c r="D25" s="157">
        <v>1993</v>
      </c>
      <c r="E25" s="157" t="s">
        <v>5</v>
      </c>
      <c r="F25" s="153" t="s">
        <v>61</v>
      </c>
      <c r="G25" s="153"/>
      <c r="H25" s="54">
        <v>68.349999999999994</v>
      </c>
      <c r="I25" s="66">
        <v>99</v>
      </c>
      <c r="J25" s="66"/>
      <c r="K25" s="153"/>
      <c r="L25" s="155"/>
      <c r="M25" s="155">
        <f t="shared" si="1"/>
        <v>11</v>
      </c>
      <c r="N25" s="153" t="str">
        <f t="shared" si="2"/>
        <v>КМС</v>
      </c>
      <c r="O25" s="125" t="s">
        <v>131</v>
      </c>
      <c r="P25" s="138"/>
      <c r="Q25" s="186"/>
      <c r="R25" s="147"/>
    </row>
    <row r="26" spans="1:18" s="146" customFormat="1" ht="16.149999999999999" customHeight="1" x14ac:dyDescent="0.2">
      <c r="A26" s="230">
        <f t="shared" si="0"/>
        <v>9</v>
      </c>
      <c r="B26" s="193" t="s">
        <v>217</v>
      </c>
      <c r="C26" s="193"/>
      <c r="D26" s="157">
        <v>1999</v>
      </c>
      <c r="E26" s="153">
        <v>1</v>
      </c>
      <c r="F26" s="153" t="s">
        <v>62</v>
      </c>
      <c r="G26" s="34"/>
      <c r="H26" s="54">
        <v>72.599999999999994</v>
      </c>
      <c r="I26" s="153">
        <v>89</v>
      </c>
      <c r="J26" s="66"/>
      <c r="K26" s="153"/>
      <c r="L26" s="155"/>
      <c r="M26" s="155">
        <f t="shared" si="1"/>
        <v>10</v>
      </c>
      <c r="N26" s="153" t="str">
        <f t="shared" si="2"/>
        <v>+КМС</v>
      </c>
      <c r="O26" s="163" t="s">
        <v>279</v>
      </c>
      <c r="P26" s="138"/>
      <c r="Q26" s="186"/>
      <c r="R26" s="147"/>
    </row>
    <row r="27" spans="1:18" s="146" customFormat="1" ht="16.149999999999999" customHeight="1" x14ac:dyDescent="0.2">
      <c r="A27" s="230">
        <f t="shared" si="0"/>
        <v>10</v>
      </c>
      <c r="B27" s="202" t="s">
        <v>280</v>
      </c>
      <c r="C27" s="203"/>
      <c r="D27" s="155">
        <v>2001</v>
      </c>
      <c r="E27" s="153">
        <v>1</v>
      </c>
      <c r="F27" s="153" t="s">
        <v>62</v>
      </c>
      <c r="G27" s="175"/>
      <c r="H27" s="154">
        <v>111.1</v>
      </c>
      <c r="I27" s="153">
        <v>87</v>
      </c>
      <c r="J27" s="153"/>
      <c r="K27" s="153"/>
      <c r="L27" s="155"/>
      <c r="M27" s="155">
        <f t="shared" si="1"/>
        <v>9</v>
      </c>
      <c r="N27" s="153" t="str">
        <f t="shared" si="2"/>
        <v>+КМС</v>
      </c>
      <c r="O27" s="182" t="s">
        <v>212</v>
      </c>
      <c r="P27" s="160"/>
      <c r="Q27" s="186"/>
      <c r="R27" s="147"/>
    </row>
    <row r="28" spans="1:18" s="146" customFormat="1" ht="16.149999999999999" customHeight="1" x14ac:dyDescent="0.2">
      <c r="A28" s="230">
        <f t="shared" si="0"/>
        <v>11</v>
      </c>
      <c r="B28" s="202" t="s">
        <v>105</v>
      </c>
      <c r="C28" s="203"/>
      <c r="D28" s="155">
        <v>1982</v>
      </c>
      <c r="E28" s="153">
        <v>1</v>
      </c>
      <c r="F28" s="153" t="s">
        <v>58</v>
      </c>
      <c r="G28" s="191"/>
      <c r="H28" s="154">
        <v>76.599999999999994</v>
      </c>
      <c r="I28" s="153">
        <v>76</v>
      </c>
      <c r="J28" s="153"/>
      <c r="K28" s="153"/>
      <c r="L28" s="155"/>
      <c r="M28" s="155">
        <f t="shared" si="1"/>
        <v>8</v>
      </c>
      <c r="N28" s="153" t="str">
        <f t="shared" si="2"/>
        <v>-</v>
      </c>
      <c r="O28" s="163" t="s">
        <v>99</v>
      </c>
      <c r="P28" s="68"/>
      <c r="Q28" s="186"/>
      <c r="R28" s="32"/>
    </row>
    <row r="30" spans="1:18" x14ac:dyDescent="0.2">
      <c r="A30" s="86" t="s">
        <v>18</v>
      </c>
      <c r="B30" s="86"/>
      <c r="C30" s="86"/>
      <c r="D30" s="92" t="s">
        <v>352</v>
      </c>
      <c r="E30" s="86"/>
      <c r="F30" s="89"/>
      <c r="G30" s="86" t="s">
        <v>70</v>
      </c>
      <c r="H30" s="79"/>
      <c r="J30" s="86"/>
      <c r="K30" s="90"/>
      <c r="L30" s="86"/>
      <c r="M30" s="92" t="s">
        <v>353</v>
      </c>
      <c r="N30" s="79"/>
      <c r="P30" s="79"/>
    </row>
    <row r="31" spans="1:18" x14ac:dyDescent="0.2">
      <c r="A31" s="86"/>
      <c r="B31" s="86"/>
      <c r="C31" s="86"/>
      <c r="D31" s="86"/>
      <c r="E31" s="86"/>
      <c r="F31" s="79"/>
      <c r="G31" s="86"/>
      <c r="H31" s="79"/>
      <c r="J31" s="86"/>
      <c r="K31" s="86"/>
      <c r="L31" s="86"/>
      <c r="M31" s="79"/>
      <c r="N31" s="79"/>
      <c r="P31" s="79"/>
    </row>
    <row r="32" spans="1:18" x14ac:dyDescent="0.2">
      <c r="A32" s="86" t="s">
        <v>19</v>
      </c>
      <c r="B32" s="86"/>
      <c r="C32" s="86"/>
      <c r="D32" s="92" t="s">
        <v>356</v>
      </c>
      <c r="E32" s="86"/>
      <c r="F32" s="86"/>
      <c r="G32" s="86" t="s">
        <v>20</v>
      </c>
      <c r="H32" s="79"/>
      <c r="J32" s="86"/>
      <c r="K32" s="86"/>
      <c r="L32" s="86"/>
      <c r="M32" s="92" t="s">
        <v>354</v>
      </c>
      <c r="N32" s="79"/>
      <c r="P32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8">
      <sortCondition ref="A16:A17"/>
    </sortState>
  </autoFilter>
  <sortState ref="A18:R32">
    <sortCondition ref="I18:I32"/>
  </sortState>
  <mergeCells count="31"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  <mergeCell ref="J16:K16"/>
    <mergeCell ref="A7:C7"/>
    <mergeCell ref="D7:M7"/>
    <mergeCell ref="L16:L17"/>
    <mergeCell ref="M16:M1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firstPageNumber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8"/>
  <sheetViews>
    <sheetView view="pageBreakPreview" zoomScale="85" zoomScaleNormal="70" zoomScaleSheetLayoutView="85" workbookViewId="0">
      <selection activeCell="S23" sqref="S23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28515625" style="31" customWidth="1"/>
    <col min="5" max="5" width="7.42578125" style="31" customWidth="1"/>
    <col min="6" max="6" width="27.5703125" style="31" customWidth="1"/>
    <col min="7" max="7" width="12.5703125" style="31" customWidth="1"/>
    <col min="8" max="8" width="7.28515625" style="31" customWidth="1"/>
    <col min="9" max="9" width="8.140625" style="31" customWidth="1"/>
    <col min="10" max="10" width="9.5703125" style="31" customWidth="1"/>
    <col min="11" max="11" width="10.5703125" style="31" customWidth="1"/>
    <col min="12" max="12" width="12.5703125" style="31" customWidth="1"/>
    <col min="13" max="13" width="8.5703125" style="31" customWidth="1"/>
    <col min="14" max="14" width="6.855468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38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50" t="s">
        <v>14</v>
      </c>
      <c r="B10" s="50" t="s">
        <v>21</v>
      </c>
      <c r="C10" s="50" t="s">
        <v>24</v>
      </c>
      <c r="D10" s="408" t="s">
        <v>74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ht="13.15" customHeight="1" x14ac:dyDescent="0.2">
      <c r="A11" s="50">
        <v>151</v>
      </c>
      <c r="B11" s="50">
        <v>204</v>
      </c>
      <c r="C11" s="50">
        <v>234.5</v>
      </c>
      <c r="D11" s="408" t="s">
        <v>302</v>
      </c>
      <c r="E11" s="408"/>
      <c r="F11" s="408"/>
      <c r="G11" s="408"/>
      <c r="H11" s="408"/>
      <c r="I11" s="408"/>
      <c r="J11" s="408"/>
      <c r="K11" s="408"/>
      <c r="L11" s="408"/>
      <c r="M11" s="408"/>
      <c r="N11" s="50">
        <v>192</v>
      </c>
      <c r="O11" s="50">
        <v>126</v>
      </c>
      <c r="P11" s="50">
        <v>75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82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s="79" customFormat="1" ht="11.25" customHeight="1" x14ac:dyDescent="0.2">
      <c r="A16" s="409" t="s">
        <v>8</v>
      </c>
      <c r="B16" s="426" t="s">
        <v>269</v>
      </c>
      <c r="C16" s="426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05" t="s">
        <v>21</v>
      </c>
      <c r="K16" s="405"/>
      <c r="L16" s="399" t="s">
        <v>25</v>
      </c>
      <c r="M16" s="399" t="s">
        <v>15</v>
      </c>
      <c r="N16" s="399" t="s">
        <v>16</v>
      </c>
      <c r="O16" s="399" t="s">
        <v>17</v>
      </c>
      <c r="P16" s="401"/>
    </row>
    <row r="17" spans="1:20" s="79" customFormat="1" x14ac:dyDescent="0.2">
      <c r="A17" s="410"/>
      <c r="B17" s="430"/>
      <c r="C17" s="43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00"/>
      <c r="P17" s="402"/>
    </row>
    <row r="18" spans="1:20" s="82" customFormat="1" ht="15" customHeight="1" x14ac:dyDescent="0.2">
      <c r="A18" s="232">
        <f t="shared" ref="A18:A24" si="0">_xlfn.RANK.EQ(L18,L$18:L$24)</f>
        <v>1</v>
      </c>
      <c r="B18" s="201" t="s">
        <v>271</v>
      </c>
      <c r="C18" s="201"/>
      <c r="D18" s="84">
        <v>1999</v>
      </c>
      <c r="E18" s="78" t="s">
        <v>4</v>
      </c>
      <c r="F18" s="78" t="s">
        <v>53</v>
      </c>
      <c r="G18" s="78"/>
      <c r="H18" s="83">
        <v>63</v>
      </c>
      <c r="I18" s="81">
        <v>75</v>
      </c>
      <c r="J18" s="78">
        <v>140</v>
      </c>
      <c r="K18" s="153">
        <f t="shared" ref="K18:K24" si="1">J18/2</f>
        <v>70</v>
      </c>
      <c r="L18" s="155">
        <f t="shared" ref="L18:L24" si="2">K18+I18</f>
        <v>145</v>
      </c>
      <c r="M18" s="155">
        <f t="shared" ref="M18:M24" si="3">IF(A18=1,20,IF(A18=2,18,IF(A18=3,16,IF(A18&gt;19,0,19-A18))))</f>
        <v>20</v>
      </c>
      <c r="N18" s="157" t="str">
        <f t="shared" ref="N18:N24" si="4">IF(AND(NOT(OR(E18="МСМК",E18="ЗМС")),L18&gt;=$N$11),"+МСМК",IF(AND(OR(E18="МСМК",E18="ЗМС"),L18&gt;=$N$11),"МСМК",
IF(AND(NOT(OR(E18="МСМК",E18="МС",E18="ЗМС")),L18&gt;=$O$11),"+МС",
IF(AND(OR(E18="МСМК",E18="МС",E18="ЗМС"),L18&gt;=$O$11),"МС",
IF(AND(NOT(OR(E18="ЗМС",E18="МСМК",E18="МС",E18="КМС")),L18&gt;=$P$11),"+КМС",
IF(AND(OR(E18="ЗМС",E18="МСМК",E18="МС",E18="КМС"),L18&gt;=$P$11),"КМС","-"))))))</f>
        <v>МС</v>
      </c>
      <c r="O18" s="375" t="s">
        <v>355</v>
      </c>
      <c r="P18" s="133"/>
      <c r="Q18" s="186"/>
      <c r="R18" s="187"/>
      <c r="S18" s="186"/>
      <c r="T18" s="186"/>
    </row>
    <row r="19" spans="1:20" s="79" customFormat="1" ht="15" customHeight="1" x14ac:dyDescent="0.2">
      <c r="A19" s="232">
        <f t="shared" si="0"/>
        <v>2</v>
      </c>
      <c r="B19" s="201" t="s">
        <v>226</v>
      </c>
      <c r="C19" s="201"/>
      <c r="D19" s="84">
        <v>1999</v>
      </c>
      <c r="E19" s="84" t="s">
        <v>5</v>
      </c>
      <c r="F19" s="78" t="s">
        <v>62</v>
      </c>
      <c r="G19" s="78"/>
      <c r="H19" s="83">
        <v>62.6</v>
      </c>
      <c r="I19" s="81">
        <v>71</v>
      </c>
      <c r="J19" s="88">
        <v>91</v>
      </c>
      <c r="K19" s="153">
        <f t="shared" si="1"/>
        <v>45.5</v>
      </c>
      <c r="L19" s="155">
        <f t="shared" si="2"/>
        <v>116.5</v>
      </c>
      <c r="M19" s="155">
        <f t="shared" si="3"/>
        <v>18</v>
      </c>
      <c r="N19" s="157" t="str">
        <f t="shared" si="4"/>
        <v>КМС</v>
      </c>
      <c r="O19" s="134" t="s">
        <v>211</v>
      </c>
      <c r="P19" s="188"/>
      <c r="Q19" s="186"/>
      <c r="R19" s="86"/>
    </row>
    <row r="20" spans="1:20" s="79" customFormat="1" ht="15" customHeight="1" x14ac:dyDescent="0.2">
      <c r="A20" s="232">
        <f t="shared" si="0"/>
        <v>3</v>
      </c>
      <c r="B20" s="190" t="s">
        <v>124</v>
      </c>
      <c r="C20" s="194"/>
      <c r="D20" s="81">
        <v>1996</v>
      </c>
      <c r="E20" s="78" t="s">
        <v>5</v>
      </c>
      <c r="F20" s="78" t="s">
        <v>61</v>
      </c>
      <c r="G20" s="356"/>
      <c r="H20" s="83">
        <v>62.3</v>
      </c>
      <c r="I20" s="81">
        <v>73</v>
      </c>
      <c r="J20" s="78">
        <v>80</v>
      </c>
      <c r="K20" s="153">
        <f t="shared" si="1"/>
        <v>40</v>
      </c>
      <c r="L20" s="155">
        <f t="shared" si="2"/>
        <v>113</v>
      </c>
      <c r="M20" s="155">
        <f t="shared" si="3"/>
        <v>16</v>
      </c>
      <c r="N20" s="157" t="str">
        <f t="shared" si="4"/>
        <v>КМС</v>
      </c>
      <c r="O20" s="247" t="s">
        <v>347</v>
      </c>
      <c r="P20" s="247"/>
      <c r="R20" s="86"/>
    </row>
    <row r="21" spans="1:20" s="79" customFormat="1" ht="15" customHeight="1" x14ac:dyDescent="0.2">
      <c r="A21" s="232">
        <f t="shared" si="0"/>
        <v>4</v>
      </c>
      <c r="B21" s="226" t="s">
        <v>236</v>
      </c>
      <c r="C21" s="226"/>
      <c r="D21" s="84">
        <v>2001</v>
      </c>
      <c r="E21" s="78" t="s">
        <v>5</v>
      </c>
      <c r="F21" s="78" t="s">
        <v>62</v>
      </c>
      <c r="G21" s="141"/>
      <c r="H21" s="141">
        <v>61.75</v>
      </c>
      <c r="I21" s="81">
        <v>65</v>
      </c>
      <c r="J21" s="88">
        <v>81</v>
      </c>
      <c r="K21" s="153">
        <f t="shared" si="1"/>
        <v>40.5</v>
      </c>
      <c r="L21" s="155">
        <f t="shared" si="2"/>
        <v>105.5</v>
      </c>
      <c r="M21" s="155">
        <f t="shared" si="3"/>
        <v>15</v>
      </c>
      <c r="N21" s="157" t="str">
        <f t="shared" si="4"/>
        <v>КМС</v>
      </c>
      <c r="O21" s="259" t="s">
        <v>235</v>
      </c>
      <c r="P21" s="196"/>
      <c r="R21" s="86"/>
    </row>
    <row r="22" spans="1:20" s="79" customFormat="1" ht="15" customHeight="1" x14ac:dyDescent="0.2">
      <c r="A22" s="232">
        <f t="shared" si="0"/>
        <v>5</v>
      </c>
      <c r="B22" s="201" t="s">
        <v>246</v>
      </c>
      <c r="C22" s="201"/>
      <c r="D22" s="84">
        <v>1985</v>
      </c>
      <c r="E22" s="78" t="s">
        <v>3</v>
      </c>
      <c r="F22" s="78" t="s">
        <v>46</v>
      </c>
      <c r="G22" s="78" t="s">
        <v>247</v>
      </c>
      <c r="H22" s="83">
        <v>62.85</v>
      </c>
      <c r="I22" s="81">
        <v>38</v>
      </c>
      <c r="J22" s="78">
        <v>110</v>
      </c>
      <c r="K22" s="153">
        <f t="shared" si="1"/>
        <v>55</v>
      </c>
      <c r="L22" s="155">
        <f t="shared" si="2"/>
        <v>93</v>
      </c>
      <c r="M22" s="155">
        <f t="shared" si="3"/>
        <v>14</v>
      </c>
      <c r="N22" s="157" t="str">
        <f t="shared" si="4"/>
        <v>КМС</v>
      </c>
      <c r="O22" s="259" t="s">
        <v>306</v>
      </c>
      <c r="P22" s="247"/>
      <c r="R22" s="82"/>
      <c r="S22" s="82"/>
      <c r="T22" s="82"/>
    </row>
    <row r="23" spans="1:20" ht="15" customHeight="1" x14ac:dyDescent="0.2">
      <c r="A23" s="232">
        <f t="shared" si="0"/>
        <v>6</v>
      </c>
      <c r="B23" s="194" t="s">
        <v>152</v>
      </c>
      <c r="C23" s="194"/>
      <c r="D23" s="81">
        <v>1993</v>
      </c>
      <c r="E23" s="78" t="s">
        <v>5</v>
      </c>
      <c r="F23" s="78" t="s">
        <v>56</v>
      </c>
      <c r="G23" s="91"/>
      <c r="H23" s="83">
        <v>62.8</v>
      </c>
      <c r="I23" s="81">
        <v>37</v>
      </c>
      <c r="J23" s="78">
        <v>100</v>
      </c>
      <c r="K23" s="153">
        <f t="shared" si="1"/>
        <v>50</v>
      </c>
      <c r="L23" s="155">
        <f t="shared" si="2"/>
        <v>87</v>
      </c>
      <c r="M23" s="155">
        <f t="shared" si="3"/>
        <v>13</v>
      </c>
      <c r="N23" s="157" t="str">
        <f t="shared" si="4"/>
        <v>КМС</v>
      </c>
      <c r="O23" s="196" t="s">
        <v>148</v>
      </c>
      <c r="P23" s="247"/>
      <c r="Q23" s="79"/>
      <c r="R23" s="86"/>
      <c r="S23" s="79"/>
      <c r="T23" s="79"/>
    </row>
    <row r="24" spans="1:20" s="186" customFormat="1" ht="15" customHeight="1" x14ac:dyDescent="0.2">
      <c r="A24" s="232">
        <f t="shared" si="0"/>
        <v>7</v>
      </c>
      <c r="B24" s="202" t="s">
        <v>259</v>
      </c>
      <c r="C24" s="203"/>
      <c r="D24" s="155">
        <v>1996</v>
      </c>
      <c r="E24" s="153">
        <v>1</v>
      </c>
      <c r="F24" s="153" t="s">
        <v>62</v>
      </c>
      <c r="G24" s="153"/>
      <c r="H24" s="154">
        <v>63</v>
      </c>
      <c r="I24" s="155">
        <v>35</v>
      </c>
      <c r="J24" s="153">
        <v>56</v>
      </c>
      <c r="K24" s="153">
        <f t="shared" si="1"/>
        <v>28</v>
      </c>
      <c r="L24" s="155">
        <f t="shared" si="2"/>
        <v>63</v>
      </c>
      <c r="M24" s="155">
        <f t="shared" si="3"/>
        <v>12</v>
      </c>
      <c r="N24" s="157" t="str">
        <f t="shared" si="4"/>
        <v>-</v>
      </c>
      <c r="O24" s="123" t="s">
        <v>260</v>
      </c>
      <c r="P24" s="68"/>
      <c r="Q24" s="79"/>
      <c r="R24" s="86"/>
      <c r="S24" s="79"/>
      <c r="T24" s="79"/>
    </row>
    <row r="25" spans="1:20" s="79" customFormat="1" x14ac:dyDescent="0.2"/>
    <row r="26" spans="1:20" s="79" customFormat="1" x14ac:dyDescent="0.2">
      <c r="A26" s="86" t="s">
        <v>18</v>
      </c>
      <c r="B26" s="86"/>
      <c r="C26" s="86"/>
      <c r="D26" s="92" t="s">
        <v>352</v>
      </c>
      <c r="E26" s="86"/>
      <c r="F26" s="89"/>
      <c r="G26" s="86" t="s">
        <v>70</v>
      </c>
      <c r="I26" s="86"/>
      <c r="J26" s="90"/>
      <c r="K26" s="92" t="s">
        <v>353</v>
      </c>
      <c r="L26" s="89"/>
    </row>
    <row r="27" spans="1:20" s="79" customFormat="1" x14ac:dyDescent="0.2">
      <c r="A27" s="86"/>
      <c r="B27" s="86"/>
      <c r="C27" s="86"/>
      <c r="D27" s="86"/>
      <c r="E27" s="86"/>
      <c r="G27" s="86"/>
      <c r="I27" s="86"/>
      <c r="J27" s="86"/>
    </row>
    <row r="28" spans="1:20" s="79" customFormat="1" x14ac:dyDescent="0.2">
      <c r="A28" s="86" t="s">
        <v>19</v>
      </c>
      <c r="B28" s="86"/>
      <c r="C28" s="86"/>
      <c r="D28" s="92" t="s">
        <v>356</v>
      </c>
      <c r="E28" s="86"/>
      <c r="F28" s="86"/>
      <c r="G28" s="86" t="s">
        <v>20</v>
      </c>
      <c r="I28" s="86"/>
      <c r="J28" s="86"/>
      <c r="K28" s="92" t="s">
        <v>354</v>
      </c>
    </row>
    <row r="29" spans="1:20" s="79" customFormat="1" x14ac:dyDescent="0.2"/>
    <row r="30" spans="1:20" s="79" customFormat="1" x14ac:dyDescent="0.2"/>
    <row r="32" spans="1:20" x14ac:dyDescent="0.2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8:20" x14ac:dyDescent="0.2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8:20" x14ac:dyDescent="0.2">
      <c r="H34" s="16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</row>
    <row r="35" spans="8:20" x14ac:dyDescent="0.2">
      <c r="H35" s="16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</row>
    <row r="36" spans="8:20" x14ac:dyDescent="0.2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8:20" x14ac:dyDescent="0.2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8:20" x14ac:dyDescent="0.2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4">
      <sortCondition ref="A16:A17"/>
    </sortState>
  </autoFilter>
  <sortState ref="A18:T26">
    <sortCondition ref="L18:L26"/>
  </sortState>
  <mergeCells count="32">
    <mergeCell ref="D6:M6"/>
    <mergeCell ref="A1:P1"/>
    <mergeCell ref="A2:P2"/>
    <mergeCell ref="A3:P3"/>
    <mergeCell ref="A4:P4"/>
    <mergeCell ref="A5:P5"/>
    <mergeCell ref="A7:C7"/>
    <mergeCell ref="D7:M7"/>
    <mergeCell ref="N7:P7"/>
    <mergeCell ref="A8:C8"/>
    <mergeCell ref="D8:M8"/>
    <mergeCell ref="N8:P8"/>
    <mergeCell ref="G16:G17"/>
    <mergeCell ref="A9:C9"/>
    <mergeCell ref="D9:M9"/>
    <mergeCell ref="N9:P9"/>
    <mergeCell ref="D10:M10"/>
    <mergeCell ref="D11:M11"/>
    <mergeCell ref="A16:A17"/>
    <mergeCell ref="B16:C17"/>
    <mergeCell ref="D16:D17"/>
    <mergeCell ref="E16:E17"/>
    <mergeCell ref="F16:F17"/>
    <mergeCell ref="O16:P17"/>
    <mergeCell ref="I34:T34"/>
    <mergeCell ref="I35:T35"/>
    <mergeCell ref="H16:H17"/>
    <mergeCell ref="I16:I17"/>
    <mergeCell ref="J16:K16"/>
    <mergeCell ref="L16:L17"/>
    <mergeCell ref="M16:M17"/>
    <mergeCell ref="N16:N17"/>
  </mergeCells>
  <printOptions horizontalCentered="1" verticalCentered="1"/>
  <pageMargins left="0.59055118110236227" right="0.19685039370078741" top="0.59055118110236227" bottom="0.59055118110236227" header="0" footer="0"/>
  <pageSetup paperSize="9" scale="80" firstPageNumber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7"/>
  <sheetViews>
    <sheetView view="pageBreakPreview" topLeftCell="A7" zoomScale="85" zoomScaleNormal="55" zoomScaleSheetLayoutView="85" workbookViewId="0">
      <selection activeCell="A18" sqref="A18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32.42578125" style="31" customWidth="1"/>
    <col min="7" max="7" width="12.5703125" style="31" customWidth="1"/>
    <col min="8" max="8" width="7.28515625" style="31" customWidth="1"/>
    <col min="9" max="9" width="8.140625" style="31" customWidth="1"/>
    <col min="10" max="10" width="9.5703125" style="31" customWidth="1"/>
    <col min="11" max="11" width="10.5703125" style="31" customWidth="1"/>
    <col min="12" max="12" width="12.5703125" style="31" customWidth="1"/>
    <col min="13" max="13" width="8.5703125" style="31" customWidth="1"/>
    <col min="14" max="14" width="6.855468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38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70" t="s">
        <v>14</v>
      </c>
      <c r="B10" s="70" t="s">
        <v>21</v>
      </c>
      <c r="C10" s="70" t="s">
        <v>24</v>
      </c>
      <c r="D10" s="408" t="s">
        <v>74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70">
        <v>141</v>
      </c>
      <c r="B11" s="70">
        <v>182</v>
      </c>
      <c r="C11" s="70">
        <v>229</v>
      </c>
      <c r="D11" s="408" t="s">
        <v>309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210</v>
      </c>
      <c r="O11" s="70">
        <v>146</v>
      </c>
      <c r="P11" s="70">
        <v>83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s="79" customFormat="1" ht="11.25" customHeight="1" x14ac:dyDescent="0.2">
      <c r="A16" s="409" t="s">
        <v>8</v>
      </c>
      <c r="B16" s="426" t="s">
        <v>269</v>
      </c>
      <c r="C16" s="426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42" t="s">
        <v>21</v>
      </c>
      <c r="K16" s="443"/>
      <c r="L16" s="399" t="s">
        <v>25</v>
      </c>
      <c r="M16" s="399" t="s">
        <v>15</v>
      </c>
      <c r="N16" s="399" t="s">
        <v>16</v>
      </c>
      <c r="O16" s="438" t="s">
        <v>17</v>
      </c>
      <c r="P16" s="439"/>
    </row>
    <row r="17" spans="1:20" s="79" customFormat="1" x14ac:dyDescent="0.2">
      <c r="A17" s="410"/>
      <c r="B17" s="430"/>
      <c r="C17" s="43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40"/>
      <c r="P17" s="441"/>
    </row>
    <row r="18" spans="1:20" s="79" customFormat="1" ht="15" customHeight="1" x14ac:dyDescent="0.2">
      <c r="A18" s="232">
        <f t="shared" ref="A18:A23" si="0">_xlfn.RANK.EQ(L18,L$18:L$23)</f>
        <v>1</v>
      </c>
      <c r="B18" s="193" t="s">
        <v>216</v>
      </c>
      <c r="C18" s="183"/>
      <c r="D18" s="157">
        <v>1999</v>
      </c>
      <c r="E18" s="157" t="s">
        <v>5</v>
      </c>
      <c r="F18" s="153" t="s">
        <v>62</v>
      </c>
      <c r="G18" s="153"/>
      <c r="H18" s="54">
        <v>66.75</v>
      </c>
      <c r="I18" s="155">
        <v>84</v>
      </c>
      <c r="J18" s="66">
        <v>125</v>
      </c>
      <c r="K18" s="78">
        <f t="shared" ref="K18:K23" si="1">J18/2</f>
        <v>62.5</v>
      </c>
      <c r="L18" s="206">
        <f t="shared" ref="L18:L23" si="2">K18+I18</f>
        <v>146.5</v>
      </c>
      <c r="M18" s="81">
        <f t="shared" ref="M18:M23" si="3">IF(A18=1,20,IF(A18=2,18,IF(A18=3,16,IF(A18&gt;19,0,19-A18))))</f>
        <v>20</v>
      </c>
      <c r="N18" s="84" t="str">
        <f t="shared" ref="N18:N23" si="4">IF(AND(NOT(OR(E18="МСМК",E18="ЗМС")),L18&gt;=$N$11),"+МСМК",IF(AND(OR(E18="МСМК",E18="ЗМС"),L18&gt;=$N$11),"МСМК",
IF(AND(NOT(OR(E18="МСМК",E18="МС",E18="ЗМС")),L18&gt;=$O$11),"+МС",
IF(AND(OR(E18="МСМК",E18="МС",E18="ЗМС"),L18&gt;=$O$11),"МС",
IF(AND(NOT(OR(E18="ЗМС",E18="МСМК",E18="МС",E18="КМС")),L18&gt;=$P$11),"+КМС",
IF(AND(OR(E18="ЗМС",E18="МСМК",E18="МС",E18="КМС"),L18&gt;=$P$11),"КМС","-"))))))</f>
        <v>+МС</v>
      </c>
      <c r="O18" s="272" t="s">
        <v>263</v>
      </c>
      <c r="P18" s="126"/>
      <c r="R18" s="86"/>
    </row>
    <row r="19" spans="1:20" s="82" customFormat="1" ht="15" customHeight="1" x14ac:dyDescent="0.2">
      <c r="A19" s="232">
        <f t="shared" si="0"/>
        <v>2</v>
      </c>
      <c r="B19" s="190" t="s">
        <v>186</v>
      </c>
      <c r="C19" s="194"/>
      <c r="D19" s="81">
        <v>1997</v>
      </c>
      <c r="E19" s="78" t="s">
        <v>4</v>
      </c>
      <c r="F19" s="78" t="s">
        <v>184</v>
      </c>
      <c r="G19" s="91"/>
      <c r="H19" s="83">
        <v>68</v>
      </c>
      <c r="I19" s="81">
        <v>83</v>
      </c>
      <c r="J19" s="78">
        <v>115</v>
      </c>
      <c r="K19" s="78">
        <f t="shared" si="1"/>
        <v>57.5</v>
      </c>
      <c r="L19" s="206">
        <f t="shared" si="2"/>
        <v>140.5</v>
      </c>
      <c r="M19" s="81">
        <f t="shared" si="3"/>
        <v>18</v>
      </c>
      <c r="N19" s="84" t="str">
        <f t="shared" si="4"/>
        <v>КМС</v>
      </c>
      <c r="O19" s="196" t="s">
        <v>187</v>
      </c>
      <c r="P19" s="247"/>
      <c r="Q19" s="79"/>
      <c r="R19" s="79"/>
      <c r="S19" s="79"/>
      <c r="T19" s="79"/>
    </row>
    <row r="20" spans="1:20" s="82" customFormat="1" ht="15" customHeight="1" x14ac:dyDescent="0.2">
      <c r="A20" s="232">
        <f t="shared" si="0"/>
        <v>3</v>
      </c>
      <c r="B20" s="201" t="s">
        <v>266</v>
      </c>
      <c r="C20" s="201"/>
      <c r="D20" s="84">
        <v>1990</v>
      </c>
      <c r="E20" s="84" t="s">
        <v>4</v>
      </c>
      <c r="F20" s="78" t="s">
        <v>64</v>
      </c>
      <c r="G20" s="78"/>
      <c r="H20" s="141">
        <v>67.400000000000006</v>
      </c>
      <c r="I20" s="81">
        <v>91</v>
      </c>
      <c r="J20" s="88">
        <v>68</v>
      </c>
      <c r="K20" s="78">
        <f t="shared" si="1"/>
        <v>34</v>
      </c>
      <c r="L20" s="206">
        <f t="shared" si="2"/>
        <v>125</v>
      </c>
      <c r="M20" s="81">
        <f t="shared" si="3"/>
        <v>16</v>
      </c>
      <c r="N20" s="84" t="str">
        <f t="shared" si="4"/>
        <v>КМС</v>
      </c>
      <c r="O20" s="376" t="s">
        <v>299</v>
      </c>
      <c r="P20" s="246"/>
      <c r="Q20" s="79"/>
      <c r="R20" s="187"/>
      <c r="S20" s="186"/>
      <c r="T20" s="186"/>
    </row>
    <row r="21" spans="1:20" s="79" customFormat="1" ht="15" customHeight="1" x14ac:dyDescent="0.2">
      <c r="A21" s="232">
        <f t="shared" si="0"/>
        <v>4</v>
      </c>
      <c r="B21" s="194" t="s">
        <v>146</v>
      </c>
      <c r="C21" s="194"/>
      <c r="D21" s="81">
        <v>1997</v>
      </c>
      <c r="E21" s="356" t="s">
        <v>5</v>
      </c>
      <c r="F21" s="78" t="s">
        <v>45</v>
      </c>
      <c r="G21" s="78" t="s">
        <v>145</v>
      </c>
      <c r="H21" s="83">
        <v>67.95</v>
      </c>
      <c r="I21" s="81">
        <v>81</v>
      </c>
      <c r="J21" s="78">
        <v>77</v>
      </c>
      <c r="K21" s="78">
        <f t="shared" si="1"/>
        <v>38.5</v>
      </c>
      <c r="L21" s="206">
        <f t="shared" si="2"/>
        <v>119.5</v>
      </c>
      <c r="M21" s="81">
        <f t="shared" si="3"/>
        <v>15</v>
      </c>
      <c r="N21" s="84" t="str">
        <f t="shared" si="4"/>
        <v>КМС</v>
      </c>
      <c r="O21" s="195" t="s">
        <v>144</v>
      </c>
      <c r="P21" s="247"/>
      <c r="R21" s="82"/>
      <c r="S21" s="82"/>
      <c r="T21" s="82"/>
    </row>
    <row r="22" spans="1:20" s="79" customFormat="1" ht="15" customHeight="1" x14ac:dyDescent="0.2">
      <c r="A22" s="232">
        <f t="shared" si="0"/>
        <v>5</v>
      </c>
      <c r="B22" s="190" t="s">
        <v>100</v>
      </c>
      <c r="C22" s="194"/>
      <c r="D22" s="81">
        <v>1992</v>
      </c>
      <c r="E22" s="78" t="s">
        <v>4</v>
      </c>
      <c r="F22" s="78" t="s">
        <v>58</v>
      </c>
      <c r="G22" s="356" t="s">
        <v>272</v>
      </c>
      <c r="H22" s="83">
        <v>67.75</v>
      </c>
      <c r="I22" s="81">
        <v>56</v>
      </c>
      <c r="J22" s="78">
        <v>93</v>
      </c>
      <c r="K22" s="78">
        <f t="shared" si="1"/>
        <v>46.5</v>
      </c>
      <c r="L22" s="206">
        <f t="shared" si="2"/>
        <v>102.5</v>
      </c>
      <c r="M22" s="81">
        <f t="shared" si="3"/>
        <v>14</v>
      </c>
      <c r="N22" s="84" t="str">
        <f t="shared" si="4"/>
        <v>КМС</v>
      </c>
      <c r="O22" s="196" t="s">
        <v>101</v>
      </c>
      <c r="P22" s="247"/>
      <c r="R22" s="86"/>
    </row>
    <row r="23" spans="1:20" s="79" customFormat="1" ht="15" customHeight="1" x14ac:dyDescent="0.2">
      <c r="A23" s="232">
        <f t="shared" si="0"/>
        <v>6</v>
      </c>
      <c r="B23" s="190" t="s">
        <v>240</v>
      </c>
      <c r="C23" s="194"/>
      <c r="D23" s="81">
        <v>2001</v>
      </c>
      <c r="E23" s="78">
        <v>1</v>
      </c>
      <c r="F23" s="153" t="s">
        <v>64</v>
      </c>
      <c r="G23" s="78"/>
      <c r="H23" s="83">
        <v>67.45</v>
      </c>
      <c r="I23" s="81">
        <v>50</v>
      </c>
      <c r="J23" s="78">
        <v>95</v>
      </c>
      <c r="K23" s="78">
        <f t="shared" si="1"/>
        <v>47.5</v>
      </c>
      <c r="L23" s="206">
        <f t="shared" si="2"/>
        <v>97.5</v>
      </c>
      <c r="M23" s="81">
        <f t="shared" si="3"/>
        <v>13</v>
      </c>
      <c r="N23" s="84" t="str">
        <f t="shared" si="4"/>
        <v>+КМС</v>
      </c>
      <c r="O23" s="247" t="s">
        <v>241</v>
      </c>
      <c r="P23" s="247"/>
    </row>
    <row r="24" spans="1:20" s="79" customFormat="1" x14ac:dyDescent="0.2">
      <c r="A24" s="209"/>
      <c r="B24" s="248"/>
    </row>
    <row r="25" spans="1:20" s="79" customFormat="1" x14ac:dyDescent="0.2">
      <c r="A25" s="86" t="s">
        <v>18</v>
      </c>
      <c r="B25" s="86"/>
      <c r="C25" s="86"/>
      <c r="D25" s="92" t="s">
        <v>352</v>
      </c>
      <c r="E25" s="86"/>
      <c r="F25" s="89"/>
      <c r="G25" s="86" t="s">
        <v>70</v>
      </c>
      <c r="I25" s="86"/>
      <c r="J25" s="90"/>
      <c r="K25" s="92" t="s">
        <v>353</v>
      </c>
      <c r="L25" s="89"/>
    </row>
    <row r="26" spans="1:20" s="79" customFormat="1" x14ac:dyDescent="0.2">
      <c r="A26" s="86"/>
      <c r="B26" s="86"/>
      <c r="C26" s="86"/>
      <c r="D26" s="86"/>
      <c r="E26" s="86"/>
      <c r="G26" s="86"/>
      <c r="I26" s="86"/>
      <c r="J26" s="86"/>
    </row>
    <row r="27" spans="1:20" s="79" customFormat="1" x14ac:dyDescent="0.2">
      <c r="A27" s="86" t="s">
        <v>19</v>
      </c>
      <c r="B27" s="86"/>
      <c r="C27" s="86"/>
      <c r="D27" s="92" t="s">
        <v>356</v>
      </c>
      <c r="E27" s="86"/>
      <c r="F27" s="86"/>
      <c r="G27" s="86" t="s">
        <v>20</v>
      </c>
      <c r="I27" s="86"/>
      <c r="J27" s="86"/>
      <c r="K27" s="92" t="s">
        <v>354</v>
      </c>
    </row>
    <row r="28" spans="1:20" s="79" customFormat="1" x14ac:dyDescent="0.2"/>
    <row r="29" spans="1:20" s="79" customFormat="1" x14ac:dyDescent="0.2"/>
    <row r="31" spans="1:20" x14ac:dyDescent="0.2"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2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8:20" x14ac:dyDescent="0.2">
      <c r="H33" s="16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</row>
    <row r="34" spans="8:20" x14ac:dyDescent="0.2">
      <c r="H34" s="16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</row>
    <row r="35" spans="8:20" x14ac:dyDescent="0.2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8:20" x14ac:dyDescent="0.2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8:20" x14ac:dyDescent="0.2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3">
      <sortCondition ref="A16:A17"/>
    </sortState>
  </autoFilter>
  <sortState ref="A18:T25">
    <sortCondition ref="L18:L25"/>
  </sortState>
  <mergeCells count="32">
    <mergeCell ref="N16:N17"/>
    <mergeCell ref="O16:P17"/>
    <mergeCell ref="I33:T33"/>
    <mergeCell ref="I34:T34"/>
    <mergeCell ref="G16:G17"/>
    <mergeCell ref="H16:H17"/>
    <mergeCell ref="I16:I17"/>
    <mergeCell ref="L16:L17"/>
    <mergeCell ref="M16:M17"/>
    <mergeCell ref="J16:K16"/>
    <mergeCell ref="A9:C9"/>
    <mergeCell ref="D9:M9"/>
    <mergeCell ref="N9:P9"/>
    <mergeCell ref="D10:M10"/>
    <mergeCell ref="D11:M11"/>
    <mergeCell ref="A16:A17"/>
    <mergeCell ref="B16:C17"/>
    <mergeCell ref="D16:D17"/>
    <mergeCell ref="E16:E17"/>
    <mergeCell ref="F16:F17"/>
    <mergeCell ref="A7:C7"/>
    <mergeCell ref="D7:M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scale="78" firstPageNumber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1"/>
  <sheetViews>
    <sheetView view="pageBreakPreview" topLeftCell="A7" zoomScale="85" zoomScaleNormal="55" zoomScaleSheetLayoutView="85" workbookViewId="0">
      <selection activeCell="Q18" sqref="Q18:Q27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32.42578125" style="31" customWidth="1"/>
    <col min="7" max="7" width="12.5703125" style="31" customWidth="1"/>
    <col min="8" max="8" width="7.28515625" style="31" customWidth="1"/>
    <col min="9" max="9" width="8.140625" style="31" customWidth="1"/>
    <col min="10" max="10" width="9.5703125" style="31" customWidth="1"/>
    <col min="11" max="11" width="10.5703125" style="31" customWidth="1"/>
    <col min="12" max="12" width="12.5703125" style="31" customWidth="1"/>
    <col min="13" max="13" width="8.5703125" style="31" customWidth="1"/>
    <col min="14" max="14" width="6.855468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38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70" t="s">
        <v>14</v>
      </c>
      <c r="B10" s="70" t="s">
        <v>21</v>
      </c>
      <c r="C10" s="70" t="s">
        <v>24</v>
      </c>
      <c r="D10" s="408" t="s">
        <v>74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70">
        <v>149</v>
      </c>
      <c r="B11" s="70">
        <v>194</v>
      </c>
      <c r="C11" s="70">
        <v>234</v>
      </c>
      <c r="D11" s="408" t="s">
        <v>310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222</v>
      </c>
      <c r="O11" s="70">
        <v>162</v>
      </c>
      <c r="P11" s="70">
        <v>95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s="79" customFormat="1" ht="11.25" customHeight="1" x14ac:dyDescent="0.2">
      <c r="A16" s="409" t="s">
        <v>8</v>
      </c>
      <c r="B16" s="426" t="s">
        <v>269</v>
      </c>
      <c r="C16" s="426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05" t="s">
        <v>21</v>
      </c>
      <c r="K16" s="405"/>
      <c r="L16" s="399" t="s">
        <v>25</v>
      </c>
      <c r="M16" s="399" t="s">
        <v>15</v>
      </c>
      <c r="N16" s="399" t="s">
        <v>16</v>
      </c>
      <c r="O16" s="399" t="s">
        <v>17</v>
      </c>
      <c r="P16" s="401"/>
    </row>
    <row r="17" spans="1:20" s="79" customFormat="1" x14ac:dyDescent="0.2">
      <c r="A17" s="410"/>
      <c r="B17" s="430"/>
      <c r="C17" s="43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00"/>
      <c r="P17" s="402"/>
    </row>
    <row r="18" spans="1:20" s="79" customFormat="1" ht="15" customHeight="1" x14ac:dyDescent="0.2">
      <c r="A18" s="232">
        <f t="shared" ref="A18:A27" si="0">_xlfn.RANK.EQ(L18,L$18:L$27)</f>
        <v>1</v>
      </c>
      <c r="B18" s="226" t="s">
        <v>341</v>
      </c>
      <c r="C18" s="201"/>
      <c r="D18" s="84">
        <v>1989</v>
      </c>
      <c r="E18" s="84" t="s">
        <v>3</v>
      </c>
      <c r="F18" s="78" t="s">
        <v>48</v>
      </c>
      <c r="G18" s="256" t="s">
        <v>342</v>
      </c>
      <c r="H18" s="83">
        <v>72.75</v>
      </c>
      <c r="I18" s="81">
        <v>146</v>
      </c>
      <c r="J18" s="78">
        <v>155</v>
      </c>
      <c r="K18" s="78">
        <f t="shared" ref="K18:K27" si="1">J18/2</f>
        <v>77.5</v>
      </c>
      <c r="L18" s="81">
        <f t="shared" ref="L18:L27" si="2">K18+I18</f>
        <v>223.5</v>
      </c>
      <c r="M18" s="81">
        <f t="shared" ref="M18:M27" si="3">IF(A18=1,20,IF(A18=2,18,IF(A18=3,16,IF(A18&gt;19,0,19-A18))))</f>
        <v>20</v>
      </c>
      <c r="N18" s="78" t="str">
        <f t="shared" ref="N18:N27" si="4">IF(AND(NOT(OR(E18="МСМК",E18="ЗМС")),L18&gt;=$N$11),"+МСМК",IF(AND(OR(E18="МСМК",E18="ЗМС"),L18&gt;=$N$11),"МСМК",
IF(AND(NOT(OR(E18="МСМК",E18="МС",E18="ЗМС")),L18&gt;=$O$11),"+МС",
IF(AND(OR(E18="МСМК",E18="МС",E18="ЗМС"),L18&gt;=$O$11),"МС",
IF(AND(NOT(OR(E18="ЗМС",E18="МСМК",E18="МС",E18="КМС")),L18&gt;=$P$11),"+КМС",
IF(AND(OR(E18="ЗМС",E18="МСМК",E18="МС",E18="КМС"),L18&gt;=$P$11),"КМС","-"))))))</f>
        <v>МСМК</v>
      </c>
      <c r="O18" s="323" t="s">
        <v>343</v>
      </c>
      <c r="P18" s="128"/>
    </row>
    <row r="19" spans="1:20" s="79" customFormat="1" ht="15" customHeight="1" x14ac:dyDescent="0.2">
      <c r="A19" s="232">
        <f t="shared" si="0"/>
        <v>2</v>
      </c>
      <c r="B19" s="251" t="s">
        <v>174</v>
      </c>
      <c r="C19" s="203"/>
      <c r="D19" s="161">
        <v>1982</v>
      </c>
      <c r="E19" s="161" t="s">
        <v>119</v>
      </c>
      <c r="F19" s="161" t="s">
        <v>53</v>
      </c>
      <c r="G19" s="191" t="s">
        <v>176</v>
      </c>
      <c r="H19" s="141">
        <v>72.7</v>
      </c>
      <c r="I19" s="81">
        <v>134</v>
      </c>
      <c r="J19" s="88">
        <v>176</v>
      </c>
      <c r="K19" s="78">
        <f t="shared" si="1"/>
        <v>88</v>
      </c>
      <c r="L19" s="81">
        <f t="shared" si="2"/>
        <v>222</v>
      </c>
      <c r="M19" s="81">
        <f t="shared" si="3"/>
        <v>18</v>
      </c>
      <c r="N19" s="78" t="str">
        <f t="shared" si="4"/>
        <v>МСМК</v>
      </c>
      <c r="O19" s="250" t="s">
        <v>175</v>
      </c>
      <c r="P19" s="189"/>
      <c r="R19" s="86"/>
    </row>
    <row r="20" spans="1:20" ht="15" customHeight="1" x14ac:dyDescent="0.2">
      <c r="A20" s="232">
        <f t="shared" si="0"/>
        <v>3</v>
      </c>
      <c r="B20" s="190" t="s">
        <v>102</v>
      </c>
      <c r="C20" s="194"/>
      <c r="D20" s="81">
        <v>1993</v>
      </c>
      <c r="E20" s="78" t="s">
        <v>3</v>
      </c>
      <c r="F20" s="78" t="s">
        <v>58</v>
      </c>
      <c r="G20" s="91"/>
      <c r="H20" s="83">
        <v>73</v>
      </c>
      <c r="I20" s="81">
        <v>115</v>
      </c>
      <c r="J20" s="78">
        <v>191</v>
      </c>
      <c r="K20" s="78">
        <f t="shared" si="1"/>
        <v>95.5</v>
      </c>
      <c r="L20" s="81">
        <f t="shared" si="2"/>
        <v>210.5</v>
      </c>
      <c r="M20" s="81">
        <f t="shared" si="3"/>
        <v>16</v>
      </c>
      <c r="N20" s="78" t="str">
        <f t="shared" si="4"/>
        <v>МС</v>
      </c>
      <c r="O20" s="249" t="s">
        <v>103</v>
      </c>
      <c r="P20" s="128"/>
      <c r="Q20" s="79"/>
      <c r="R20" s="187"/>
    </row>
    <row r="21" spans="1:20" s="79" customFormat="1" ht="15" customHeight="1" x14ac:dyDescent="0.2">
      <c r="A21" s="232">
        <f t="shared" si="0"/>
        <v>4</v>
      </c>
      <c r="B21" s="193" t="s">
        <v>117</v>
      </c>
      <c r="C21" s="183"/>
      <c r="D21" s="157">
        <v>1999</v>
      </c>
      <c r="E21" s="157" t="s">
        <v>3</v>
      </c>
      <c r="F21" s="153" t="s">
        <v>51</v>
      </c>
      <c r="G21" s="153" t="s">
        <v>118</v>
      </c>
      <c r="H21" s="54">
        <v>72.3</v>
      </c>
      <c r="I21" s="155">
        <v>120</v>
      </c>
      <c r="J21" s="66">
        <v>170</v>
      </c>
      <c r="K21" s="78">
        <f t="shared" si="1"/>
        <v>85</v>
      </c>
      <c r="L21" s="81">
        <f t="shared" si="2"/>
        <v>205</v>
      </c>
      <c r="M21" s="81">
        <f t="shared" si="3"/>
        <v>15</v>
      </c>
      <c r="N21" s="78" t="str">
        <f t="shared" si="4"/>
        <v>МС</v>
      </c>
      <c r="O21" s="137" t="s">
        <v>116</v>
      </c>
      <c r="P21" s="126"/>
      <c r="R21" s="86"/>
    </row>
    <row r="22" spans="1:20" s="79" customFormat="1" ht="15" customHeight="1" x14ac:dyDescent="0.2">
      <c r="A22" s="232">
        <f t="shared" si="0"/>
        <v>5</v>
      </c>
      <c r="B22" s="194" t="s">
        <v>224</v>
      </c>
      <c r="C22" s="194"/>
      <c r="D22" s="84">
        <v>1992</v>
      </c>
      <c r="E22" s="78" t="s">
        <v>3</v>
      </c>
      <c r="F22" s="78" t="s">
        <v>62</v>
      </c>
      <c r="G22" s="91"/>
      <c r="H22" s="83">
        <v>72.400000000000006</v>
      </c>
      <c r="I22" s="81">
        <v>122</v>
      </c>
      <c r="J22" s="78">
        <v>156</v>
      </c>
      <c r="K22" s="78">
        <f t="shared" si="1"/>
        <v>78</v>
      </c>
      <c r="L22" s="81">
        <f t="shared" si="2"/>
        <v>200</v>
      </c>
      <c r="M22" s="81">
        <f t="shared" si="3"/>
        <v>14</v>
      </c>
      <c r="N22" s="78" t="str">
        <f t="shared" si="4"/>
        <v>МС</v>
      </c>
      <c r="O22" s="380" t="s">
        <v>225</v>
      </c>
      <c r="P22" s="133"/>
      <c r="R22" s="86"/>
    </row>
    <row r="23" spans="1:20" s="79" customFormat="1" ht="15" customHeight="1" x14ac:dyDescent="0.2">
      <c r="A23" s="232">
        <f t="shared" si="0"/>
        <v>6</v>
      </c>
      <c r="B23" s="378" t="s">
        <v>165</v>
      </c>
      <c r="C23" s="379"/>
      <c r="D23" s="316">
        <v>1993</v>
      </c>
      <c r="E23" s="316" t="s">
        <v>4</v>
      </c>
      <c r="F23" s="85" t="s">
        <v>47</v>
      </c>
      <c r="G23" s="85" t="s">
        <v>143</v>
      </c>
      <c r="H23" s="83">
        <v>72.849999999999994</v>
      </c>
      <c r="I23" s="81">
        <v>116</v>
      </c>
      <c r="J23" s="88">
        <v>163</v>
      </c>
      <c r="K23" s="78">
        <f t="shared" si="1"/>
        <v>81.5</v>
      </c>
      <c r="L23" s="81">
        <f t="shared" si="2"/>
        <v>197.5</v>
      </c>
      <c r="M23" s="81">
        <f t="shared" si="3"/>
        <v>13</v>
      </c>
      <c r="N23" s="78" t="str">
        <f t="shared" si="4"/>
        <v>МС</v>
      </c>
      <c r="O23" s="134" t="s">
        <v>166</v>
      </c>
      <c r="P23" s="188"/>
      <c r="R23" s="186"/>
      <c r="S23" s="186"/>
      <c r="T23" s="186"/>
    </row>
    <row r="24" spans="1:20" s="79" customFormat="1" ht="15" customHeight="1" x14ac:dyDescent="0.2">
      <c r="A24" s="232">
        <f t="shared" si="0"/>
        <v>7</v>
      </c>
      <c r="B24" s="190" t="s">
        <v>93</v>
      </c>
      <c r="C24" s="194"/>
      <c r="D24" s="81">
        <v>1999</v>
      </c>
      <c r="E24" s="78" t="s">
        <v>5</v>
      </c>
      <c r="F24" s="78" t="s">
        <v>60</v>
      </c>
      <c r="G24" s="356"/>
      <c r="H24" s="83">
        <v>72.400000000000006</v>
      </c>
      <c r="I24" s="81">
        <v>83</v>
      </c>
      <c r="J24" s="78">
        <v>126</v>
      </c>
      <c r="K24" s="78">
        <f t="shared" si="1"/>
        <v>63</v>
      </c>
      <c r="L24" s="81">
        <f t="shared" si="2"/>
        <v>146</v>
      </c>
      <c r="M24" s="81">
        <f t="shared" si="3"/>
        <v>12</v>
      </c>
      <c r="N24" s="78" t="str">
        <f t="shared" si="4"/>
        <v>КМС</v>
      </c>
      <c r="O24" s="139" t="s">
        <v>96</v>
      </c>
      <c r="P24" s="252"/>
      <c r="R24" s="86"/>
    </row>
    <row r="25" spans="1:20" s="79" customFormat="1" ht="15" customHeight="1" x14ac:dyDescent="0.2">
      <c r="A25" s="232">
        <f t="shared" si="0"/>
        <v>8</v>
      </c>
      <c r="B25" s="193" t="s">
        <v>245</v>
      </c>
      <c r="C25" s="183"/>
      <c r="D25" s="157">
        <v>1999</v>
      </c>
      <c r="E25" s="157" t="s">
        <v>4</v>
      </c>
      <c r="F25" s="153" t="s">
        <v>59</v>
      </c>
      <c r="G25" s="153"/>
      <c r="H25" s="54">
        <v>72.75</v>
      </c>
      <c r="I25" s="155">
        <v>85</v>
      </c>
      <c r="J25" s="66">
        <v>62</v>
      </c>
      <c r="K25" s="78">
        <f t="shared" si="1"/>
        <v>31</v>
      </c>
      <c r="L25" s="81">
        <f t="shared" si="2"/>
        <v>116</v>
      </c>
      <c r="M25" s="81">
        <f t="shared" si="3"/>
        <v>11</v>
      </c>
      <c r="N25" s="78" t="str">
        <f t="shared" si="4"/>
        <v>КМС</v>
      </c>
      <c r="O25" s="382" t="s">
        <v>244</v>
      </c>
      <c r="P25" s="383"/>
      <c r="R25" s="86"/>
    </row>
    <row r="26" spans="1:20" s="79" customFormat="1" ht="15" customHeight="1" x14ac:dyDescent="0.2">
      <c r="A26" s="232">
        <f t="shared" si="0"/>
        <v>9</v>
      </c>
      <c r="B26" s="201" t="s">
        <v>267</v>
      </c>
      <c r="C26" s="201"/>
      <c r="D26" s="84">
        <v>2000</v>
      </c>
      <c r="E26" s="84">
        <v>1</v>
      </c>
      <c r="F26" s="78" t="s">
        <v>142</v>
      </c>
      <c r="G26" s="78"/>
      <c r="H26" s="83">
        <v>71.400000000000006</v>
      </c>
      <c r="I26" s="81">
        <v>81</v>
      </c>
      <c r="J26" s="88">
        <v>69</v>
      </c>
      <c r="K26" s="78">
        <f t="shared" si="1"/>
        <v>34.5</v>
      </c>
      <c r="L26" s="81">
        <f t="shared" si="2"/>
        <v>115.5</v>
      </c>
      <c r="M26" s="81">
        <f t="shared" si="3"/>
        <v>10</v>
      </c>
      <c r="N26" s="78" t="str">
        <f t="shared" si="4"/>
        <v>+КМС</v>
      </c>
      <c r="O26" s="140" t="s">
        <v>268</v>
      </c>
      <c r="P26" s="135"/>
      <c r="R26" s="86"/>
    </row>
    <row r="27" spans="1:20" s="79" customFormat="1" ht="15" customHeight="1" x14ac:dyDescent="0.2">
      <c r="A27" s="232">
        <f t="shared" si="0"/>
        <v>10</v>
      </c>
      <c r="B27" s="226" t="s">
        <v>204</v>
      </c>
      <c r="C27" s="201"/>
      <c r="D27" s="161">
        <v>2002</v>
      </c>
      <c r="E27" s="78">
        <v>1</v>
      </c>
      <c r="F27" s="78" t="s">
        <v>62</v>
      </c>
      <c r="G27" s="78"/>
      <c r="H27" s="83">
        <v>71.099999999999994</v>
      </c>
      <c r="I27" s="81">
        <v>60</v>
      </c>
      <c r="J27" s="78">
        <v>78</v>
      </c>
      <c r="K27" s="78">
        <f t="shared" si="1"/>
        <v>39</v>
      </c>
      <c r="L27" s="81">
        <f t="shared" si="2"/>
        <v>99</v>
      </c>
      <c r="M27" s="81">
        <f t="shared" si="3"/>
        <v>9</v>
      </c>
      <c r="N27" s="78" t="str">
        <f t="shared" si="4"/>
        <v>+КМС</v>
      </c>
      <c r="O27" s="381" t="s">
        <v>203</v>
      </c>
      <c r="P27" s="136"/>
      <c r="R27" s="86"/>
    </row>
    <row r="28" spans="1:20" s="79" customFormat="1" x14ac:dyDescent="0.2">
      <c r="A28" s="209"/>
      <c r="B28" s="216"/>
      <c r="C28" s="173"/>
      <c r="D28" s="214"/>
      <c r="E28" s="211"/>
      <c r="F28" s="211"/>
      <c r="G28" s="217"/>
      <c r="H28" s="213"/>
      <c r="I28" s="214"/>
      <c r="J28" s="211"/>
      <c r="K28" s="211"/>
      <c r="L28" s="210"/>
      <c r="M28" s="214"/>
      <c r="N28" s="212"/>
      <c r="O28" s="218"/>
      <c r="P28" s="215"/>
    </row>
    <row r="29" spans="1:20" s="79" customFormat="1" x14ac:dyDescent="0.2">
      <c r="A29" s="86" t="s">
        <v>18</v>
      </c>
      <c r="B29" s="86"/>
      <c r="C29" s="86"/>
      <c r="D29" s="92" t="s">
        <v>352</v>
      </c>
      <c r="E29" s="86"/>
      <c r="F29" s="89"/>
      <c r="G29" s="86" t="s">
        <v>70</v>
      </c>
      <c r="I29" s="86"/>
      <c r="J29" s="90"/>
      <c r="K29" s="92" t="s">
        <v>353</v>
      </c>
      <c r="L29" s="89"/>
    </row>
    <row r="30" spans="1:20" s="79" customFormat="1" x14ac:dyDescent="0.2">
      <c r="A30" s="86"/>
      <c r="B30" s="86"/>
      <c r="C30" s="86"/>
      <c r="D30" s="86"/>
      <c r="E30" s="86"/>
      <c r="G30" s="86"/>
      <c r="I30" s="86"/>
      <c r="J30" s="86"/>
    </row>
    <row r="31" spans="1:20" s="79" customFormat="1" x14ac:dyDescent="0.2">
      <c r="A31" s="86" t="s">
        <v>19</v>
      </c>
      <c r="B31" s="86"/>
      <c r="C31" s="86"/>
      <c r="D31" s="92" t="s">
        <v>356</v>
      </c>
      <c r="E31" s="86"/>
      <c r="F31" s="86"/>
      <c r="G31" s="86" t="s">
        <v>20</v>
      </c>
      <c r="I31" s="86"/>
      <c r="J31" s="86"/>
      <c r="K31" s="92" t="s">
        <v>354</v>
      </c>
    </row>
    <row r="32" spans="1:20" s="79" customFormat="1" x14ac:dyDescent="0.2"/>
    <row r="33" spans="8:20" s="79" customFormat="1" x14ac:dyDescent="0.2"/>
    <row r="35" spans="8:20" x14ac:dyDescent="0.2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8:20" x14ac:dyDescent="0.2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8:20" x14ac:dyDescent="0.2">
      <c r="H37" s="16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</row>
    <row r="38" spans="8:20" x14ac:dyDescent="0.2">
      <c r="H38" s="16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</row>
    <row r="39" spans="8:20" x14ac:dyDescent="0.2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8:20" x14ac:dyDescent="0.2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8:20" x14ac:dyDescent="0.2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7">
      <sortCondition ref="A16:A17"/>
    </sortState>
  </autoFilter>
  <sortState ref="A18:T35">
    <sortCondition ref="L18:L35"/>
  </sortState>
  <mergeCells count="32">
    <mergeCell ref="N16:N17"/>
    <mergeCell ref="O16:P17"/>
    <mergeCell ref="I37:T37"/>
    <mergeCell ref="I38:T38"/>
    <mergeCell ref="G16:G17"/>
    <mergeCell ref="H16:H17"/>
    <mergeCell ref="I16:I17"/>
    <mergeCell ref="J16:K16"/>
    <mergeCell ref="L16:L17"/>
    <mergeCell ref="M16:M17"/>
    <mergeCell ref="A9:C9"/>
    <mergeCell ref="D9:M9"/>
    <mergeCell ref="N9:P9"/>
    <mergeCell ref="D10:M10"/>
    <mergeCell ref="D11:M11"/>
    <mergeCell ref="A16:A17"/>
    <mergeCell ref="B16:C17"/>
    <mergeCell ref="D16:D17"/>
    <mergeCell ref="E16:E17"/>
    <mergeCell ref="F16:F17"/>
    <mergeCell ref="A7:C7"/>
    <mergeCell ref="D7:M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scale="78" firstPageNumber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8"/>
  <sheetViews>
    <sheetView view="pageBreakPreview" topLeftCell="A10" zoomScale="85" zoomScaleNormal="55" zoomScaleSheetLayoutView="85" workbookViewId="0">
      <selection activeCell="F18" sqref="F18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32.42578125" style="31" customWidth="1"/>
    <col min="7" max="7" width="12.5703125" style="31" customWidth="1"/>
    <col min="8" max="8" width="7.28515625" style="31" customWidth="1"/>
    <col min="9" max="9" width="8.140625" style="31" customWidth="1"/>
    <col min="10" max="10" width="9.5703125" style="31" customWidth="1"/>
    <col min="11" max="11" width="10.5703125" style="31" customWidth="1"/>
    <col min="12" max="12" width="12.5703125" style="31" customWidth="1"/>
    <col min="13" max="13" width="8.5703125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38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70" t="s">
        <v>14</v>
      </c>
      <c r="B10" s="70" t="s">
        <v>21</v>
      </c>
      <c r="C10" s="70" t="s">
        <v>24</v>
      </c>
      <c r="D10" s="408" t="s">
        <v>74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70">
        <v>166</v>
      </c>
      <c r="B11" s="70">
        <v>206</v>
      </c>
      <c r="C11" s="70">
        <v>266</v>
      </c>
      <c r="D11" s="408" t="s">
        <v>311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234</v>
      </c>
      <c r="O11" s="70">
        <v>178</v>
      </c>
      <c r="P11" s="70">
        <v>117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s="79" customFormat="1" ht="11.25" customHeight="1" x14ac:dyDescent="0.2">
      <c r="A16" s="409" t="s">
        <v>8</v>
      </c>
      <c r="B16" s="426" t="s">
        <v>269</v>
      </c>
      <c r="C16" s="426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05" t="s">
        <v>21</v>
      </c>
      <c r="K16" s="405"/>
      <c r="L16" s="399" t="s">
        <v>25</v>
      </c>
      <c r="M16" s="399" t="s">
        <v>15</v>
      </c>
      <c r="N16" s="399" t="s">
        <v>16</v>
      </c>
      <c r="O16" s="399" t="s">
        <v>17</v>
      </c>
      <c r="P16" s="401"/>
    </row>
    <row r="17" spans="1:20" s="79" customFormat="1" x14ac:dyDescent="0.2">
      <c r="A17" s="410"/>
      <c r="B17" s="430"/>
      <c r="C17" s="43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00"/>
      <c r="P17" s="402"/>
    </row>
    <row r="18" spans="1:20" s="79" customFormat="1" ht="15" customHeight="1" x14ac:dyDescent="0.2">
      <c r="A18" s="232">
        <f t="shared" ref="A18:A33" si="0">_xlfn.RANK.EQ(L18,L$18:L$34)</f>
        <v>1</v>
      </c>
      <c r="B18" s="183" t="s">
        <v>227</v>
      </c>
      <c r="C18" s="183"/>
      <c r="D18" s="157">
        <v>1999</v>
      </c>
      <c r="E18" s="153" t="s">
        <v>3</v>
      </c>
      <c r="F18" s="153" t="s">
        <v>62</v>
      </c>
      <c r="G18" s="153"/>
      <c r="H18" s="154">
        <v>83.85</v>
      </c>
      <c r="I18" s="155">
        <v>147</v>
      </c>
      <c r="J18" s="153">
        <v>190</v>
      </c>
      <c r="K18" s="78">
        <f t="shared" ref="K18:K33" si="1">J18/2</f>
        <v>95</v>
      </c>
      <c r="L18" s="81">
        <f t="shared" ref="L18:L33" si="2">K18+I18</f>
        <v>242</v>
      </c>
      <c r="M18" s="81">
        <f t="shared" ref="M18:M33" si="3">IF(A18=1,20,IF(A18=2,18,IF(A18=3,16,IF(A18&gt;19,0,19-A18))))</f>
        <v>20</v>
      </c>
      <c r="N18" s="78" t="str">
        <f t="shared" ref="N18:N33" si="4">IF(AND(NOT(OR(E18="МСМК",E18="ЗМС")),L18&gt;=$N$11),"+МСМК",IF(AND(OR(E18="МСМК",E18="ЗМС"),L18&gt;=$N$11),"МСМК",
IF(AND(NOT(OR(E18="МСМК",E18="МС",E18="ЗМС")),L18&gt;=$O$11),"+МС",
IF(AND(OR(E18="МСМК",E18="МС",E18="ЗМС"),L18&gt;=$O$11),"МС",
IF(AND(NOT(OR(E18="ЗМС",E18="МСМК",E18="МС",E18="КМС")),L18&gt;=$P$11),"+КМС",
IF(AND(OR(E18="ЗМС",E18="МСМК",E18="МС",E18="КМС"),L18&gt;=$P$11),"КМС","-"))))))</f>
        <v>МСМК</v>
      </c>
      <c r="O18" s="233" t="s">
        <v>206</v>
      </c>
      <c r="P18" s="67"/>
    </row>
    <row r="19" spans="1:20" s="82" customFormat="1" ht="15" customHeight="1" x14ac:dyDescent="0.2">
      <c r="A19" s="232">
        <f t="shared" si="0"/>
        <v>2</v>
      </c>
      <c r="B19" s="226" t="s">
        <v>113</v>
      </c>
      <c r="C19" s="201"/>
      <c r="D19" s="84">
        <v>1989</v>
      </c>
      <c r="E19" s="84" t="s">
        <v>3</v>
      </c>
      <c r="F19" s="78" t="s">
        <v>68</v>
      </c>
      <c r="G19" s="78" t="s">
        <v>111</v>
      </c>
      <c r="H19" s="141">
        <v>76.900000000000006</v>
      </c>
      <c r="I19" s="81">
        <v>121</v>
      </c>
      <c r="J19" s="88">
        <v>178</v>
      </c>
      <c r="K19" s="78">
        <f t="shared" si="1"/>
        <v>89</v>
      </c>
      <c r="L19" s="81">
        <f t="shared" si="2"/>
        <v>210</v>
      </c>
      <c r="M19" s="81">
        <f t="shared" si="3"/>
        <v>18</v>
      </c>
      <c r="N19" s="78" t="str">
        <f t="shared" si="4"/>
        <v>МС</v>
      </c>
      <c r="O19" s="255" t="s">
        <v>274</v>
      </c>
      <c r="P19" s="130"/>
      <c r="Q19" s="79"/>
    </row>
    <row r="20" spans="1:20" s="79" customFormat="1" ht="15" customHeight="1" x14ac:dyDescent="0.2">
      <c r="A20" s="232">
        <f t="shared" si="0"/>
        <v>3</v>
      </c>
      <c r="B20" s="193" t="s">
        <v>188</v>
      </c>
      <c r="C20" s="183"/>
      <c r="D20" s="157">
        <v>1995</v>
      </c>
      <c r="E20" s="153" t="s">
        <v>3</v>
      </c>
      <c r="F20" s="153" t="s">
        <v>184</v>
      </c>
      <c r="G20" s="153"/>
      <c r="H20" s="154">
        <v>83.4</v>
      </c>
      <c r="I20" s="155">
        <v>102</v>
      </c>
      <c r="J20" s="153">
        <v>152</v>
      </c>
      <c r="K20" s="78">
        <f t="shared" si="1"/>
        <v>76</v>
      </c>
      <c r="L20" s="81">
        <f t="shared" si="2"/>
        <v>178</v>
      </c>
      <c r="M20" s="81">
        <f t="shared" si="3"/>
        <v>16</v>
      </c>
      <c r="N20" s="78" t="str">
        <f t="shared" si="4"/>
        <v>МС</v>
      </c>
      <c r="O20" s="233" t="s">
        <v>187</v>
      </c>
      <c r="P20" s="67"/>
      <c r="R20" s="86"/>
    </row>
    <row r="21" spans="1:20" s="79" customFormat="1" ht="15" customHeight="1" x14ac:dyDescent="0.2">
      <c r="A21" s="232">
        <f t="shared" si="0"/>
        <v>4</v>
      </c>
      <c r="B21" s="183" t="s">
        <v>273</v>
      </c>
      <c r="C21" s="183"/>
      <c r="D21" s="157">
        <v>1997</v>
      </c>
      <c r="E21" s="153" t="s">
        <v>4</v>
      </c>
      <c r="F21" s="371" t="s">
        <v>56</v>
      </c>
      <c r="G21" s="153" t="s">
        <v>111</v>
      </c>
      <c r="H21" s="154">
        <v>84.8</v>
      </c>
      <c r="I21" s="155">
        <v>101</v>
      </c>
      <c r="J21" s="153">
        <v>140</v>
      </c>
      <c r="K21" s="78">
        <f t="shared" si="1"/>
        <v>70</v>
      </c>
      <c r="L21" s="81">
        <f t="shared" si="2"/>
        <v>171</v>
      </c>
      <c r="M21" s="81">
        <f t="shared" si="3"/>
        <v>15</v>
      </c>
      <c r="N21" s="78" t="str">
        <f t="shared" si="4"/>
        <v>КМС</v>
      </c>
      <c r="O21" s="179" t="s">
        <v>148</v>
      </c>
      <c r="P21" s="67"/>
      <c r="R21" s="187"/>
      <c r="S21" s="186"/>
      <c r="T21" s="186"/>
    </row>
    <row r="22" spans="1:20" ht="15" customHeight="1" x14ac:dyDescent="0.2">
      <c r="A22" s="232">
        <f t="shared" si="0"/>
        <v>5</v>
      </c>
      <c r="B22" s="193" t="s">
        <v>167</v>
      </c>
      <c r="C22" s="183"/>
      <c r="D22" s="157">
        <v>1989</v>
      </c>
      <c r="E22" s="153" t="s">
        <v>4</v>
      </c>
      <c r="F22" s="153" t="s">
        <v>47</v>
      </c>
      <c r="G22" s="153" t="s">
        <v>111</v>
      </c>
      <c r="H22" s="154">
        <v>79.400000000000006</v>
      </c>
      <c r="I22" s="155">
        <v>93</v>
      </c>
      <c r="J22" s="153">
        <v>142</v>
      </c>
      <c r="K22" s="78">
        <f t="shared" si="1"/>
        <v>71</v>
      </c>
      <c r="L22" s="81">
        <f t="shared" si="2"/>
        <v>164</v>
      </c>
      <c r="M22" s="81">
        <f t="shared" si="3"/>
        <v>14</v>
      </c>
      <c r="N22" s="78" t="str">
        <f t="shared" si="4"/>
        <v>КМС</v>
      </c>
      <c r="O22" s="159" t="s">
        <v>166</v>
      </c>
      <c r="P22" s="124"/>
      <c r="Q22" s="79"/>
      <c r="R22" s="69"/>
    </row>
    <row r="23" spans="1:20" s="79" customFormat="1" ht="15" customHeight="1" x14ac:dyDescent="0.2">
      <c r="A23" s="232">
        <f t="shared" si="0"/>
        <v>6</v>
      </c>
      <c r="B23" s="190" t="s">
        <v>97</v>
      </c>
      <c r="C23" s="194"/>
      <c r="D23" s="81">
        <v>1991</v>
      </c>
      <c r="E23" s="78" t="s">
        <v>4</v>
      </c>
      <c r="F23" s="78" t="s">
        <v>60</v>
      </c>
      <c r="G23" s="356" t="s">
        <v>272</v>
      </c>
      <c r="H23" s="83">
        <v>76.8</v>
      </c>
      <c r="I23" s="81">
        <v>90</v>
      </c>
      <c r="J23" s="78">
        <v>132</v>
      </c>
      <c r="K23" s="78">
        <f t="shared" si="1"/>
        <v>66</v>
      </c>
      <c r="L23" s="81">
        <f t="shared" si="2"/>
        <v>156</v>
      </c>
      <c r="M23" s="81">
        <f t="shared" si="3"/>
        <v>13</v>
      </c>
      <c r="N23" s="78" t="str">
        <f t="shared" si="4"/>
        <v>КМС</v>
      </c>
      <c r="O23" s="254" t="s">
        <v>91</v>
      </c>
      <c r="P23" s="128"/>
      <c r="R23" s="86"/>
    </row>
    <row r="24" spans="1:20" s="79" customFormat="1" ht="15" customHeight="1" x14ac:dyDescent="0.2">
      <c r="A24" s="232">
        <f t="shared" si="0"/>
        <v>7</v>
      </c>
      <c r="B24" s="226" t="s">
        <v>125</v>
      </c>
      <c r="C24" s="201"/>
      <c r="D24" s="84">
        <v>1983</v>
      </c>
      <c r="E24" s="84" t="s">
        <v>4</v>
      </c>
      <c r="F24" s="78" t="s">
        <v>61</v>
      </c>
      <c r="G24" s="78"/>
      <c r="H24" s="141">
        <v>82.3</v>
      </c>
      <c r="I24" s="81">
        <v>72</v>
      </c>
      <c r="J24" s="88">
        <v>142</v>
      </c>
      <c r="K24" s="78">
        <f t="shared" si="1"/>
        <v>71</v>
      </c>
      <c r="L24" s="81">
        <f t="shared" si="2"/>
        <v>143</v>
      </c>
      <c r="M24" s="81">
        <f t="shared" si="3"/>
        <v>12</v>
      </c>
      <c r="N24" s="78" t="str">
        <f t="shared" si="4"/>
        <v>КМС</v>
      </c>
      <c r="O24" s="140" t="s">
        <v>126</v>
      </c>
      <c r="P24" s="135"/>
      <c r="R24" s="187"/>
      <c r="S24" s="186"/>
      <c r="T24" s="186"/>
    </row>
    <row r="25" spans="1:20" s="79" customFormat="1" ht="15" customHeight="1" x14ac:dyDescent="0.2">
      <c r="A25" s="232">
        <f t="shared" si="0"/>
        <v>8</v>
      </c>
      <c r="B25" s="193" t="s">
        <v>275</v>
      </c>
      <c r="C25" s="183"/>
      <c r="D25" s="157">
        <v>2001</v>
      </c>
      <c r="E25" s="153" t="s">
        <v>5</v>
      </c>
      <c r="F25" s="153" t="s">
        <v>57</v>
      </c>
      <c r="G25" s="153"/>
      <c r="H25" s="154">
        <v>78.900000000000006</v>
      </c>
      <c r="I25" s="155">
        <v>88</v>
      </c>
      <c r="J25" s="153">
        <v>100</v>
      </c>
      <c r="K25" s="78">
        <f t="shared" si="1"/>
        <v>50</v>
      </c>
      <c r="L25" s="81">
        <f t="shared" si="2"/>
        <v>138</v>
      </c>
      <c r="M25" s="81">
        <f t="shared" si="3"/>
        <v>11</v>
      </c>
      <c r="N25" s="78" t="str">
        <f t="shared" si="4"/>
        <v>КМС</v>
      </c>
      <c r="O25" s="159" t="s">
        <v>276</v>
      </c>
      <c r="P25" s="124"/>
      <c r="R25" s="187"/>
      <c r="S25" s="186"/>
      <c r="T25" s="186"/>
    </row>
    <row r="26" spans="1:20" ht="15" customHeight="1" x14ac:dyDescent="0.2">
      <c r="A26" s="232">
        <f t="shared" si="0"/>
        <v>9</v>
      </c>
      <c r="B26" s="183" t="s">
        <v>234</v>
      </c>
      <c r="C26" s="183"/>
      <c r="D26" s="157">
        <v>1996</v>
      </c>
      <c r="E26" s="153" t="s">
        <v>4</v>
      </c>
      <c r="F26" s="153" t="s">
        <v>62</v>
      </c>
      <c r="G26" s="153"/>
      <c r="H26" s="154">
        <v>82.5</v>
      </c>
      <c r="I26" s="155">
        <v>74</v>
      </c>
      <c r="J26" s="153">
        <v>121</v>
      </c>
      <c r="K26" s="78">
        <f t="shared" si="1"/>
        <v>60.5</v>
      </c>
      <c r="L26" s="81">
        <f t="shared" si="2"/>
        <v>134.5</v>
      </c>
      <c r="M26" s="81">
        <f t="shared" si="3"/>
        <v>10</v>
      </c>
      <c r="N26" s="78" t="str">
        <f t="shared" si="4"/>
        <v>КМС</v>
      </c>
      <c r="O26" s="159" t="s">
        <v>235</v>
      </c>
      <c r="P26" s="68"/>
      <c r="Q26" s="79"/>
      <c r="R26" s="86"/>
      <c r="S26" s="79"/>
      <c r="T26" s="79"/>
    </row>
    <row r="27" spans="1:20" ht="15" customHeight="1" x14ac:dyDescent="0.2">
      <c r="A27" s="232">
        <f t="shared" si="0"/>
        <v>10</v>
      </c>
      <c r="B27" s="226" t="s">
        <v>130</v>
      </c>
      <c r="C27" s="226"/>
      <c r="D27" s="81">
        <v>1992</v>
      </c>
      <c r="E27" s="78" t="s">
        <v>4</v>
      </c>
      <c r="F27" s="84" t="s">
        <v>61</v>
      </c>
      <c r="G27" s="141"/>
      <c r="H27" s="141">
        <v>78.5</v>
      </c>
      <c r="I27" s="81">
        <v>70</v>
      </c>
      <c r="J27" s="88">
        <v>125</v>
      </c>
      <c r="K27" s="78">
        <f t="shared" si="1"/>
        <v>62.5</v>
      </c>
      <c r="L27" s="81">
        <f t="shared" si="2"/>
        <v>132.5</v>
      </c>
      <c r="M27" s="81">
        <f t="shared" si="3"/>
        <v>9</v>
      </c>
      <c r="N27" s="78" t="str">
        <f t="shared" si="4"/>
        <v>КМС</v>
      </c>
      <c r="O27" s="375" t="s">
        <v>131</v>
      </c>
      <c r="P27" s="387"/>
      <c r="Q27" s="79"/>
      <c r="R27" s="86"/>
      <c r="S27" s="79"/>
      <c r="T27" s="79"/>
    </row>
    <row r="28" spans="1:20" ht="15" customHeight="1" x14ac:dyDescent="0.2">
      <c r="A28" s="232">
        <f t="shared" si="0"/>
        <v>11</v>
      </c>
      <c r="B28" s="183" t="s">
        <v>221</v>
      </c>
      <c r="C28" s="183"/>
      <c r="D28" s="157">
        <v>2001</v>
      </c>
      <c r="E28" s="153" t="s">
        <v>5</v>
      </c>
      <c r="F28" s="153" t="s">
        <v>62</v>
      </c>
      <c r="G28" s="153"/>
      <c r="H28" s="154">
        <v>77.2</v>
      </c>
      <c r="I28" s="155">
        <v>79</v>
      </c>
      <c r="J28" s="153">
        <v>85</v>
      </c>
      <c r="K28" s="78">
        <f t="shared" si="1"/>
        <v>42.5</v>
      </c>
      <c r="L28" s="81">
        <f t="shared" si="2"/>
        <v>121.5</v>
      </c>
      <c r="M28" s="81">
        <f t="shared" si="3"/>
        <v>8</v>
      </c>
      <c r="N28" s="78" t="str">
        <f t="shared" si="4"/>
        <v>КМС</v>
      </c>
      <c r="O28" s="159" t="s">
        <v>222</v>
      </c>
      <c r="P28" s="68"/>
      <c r="Q28" s="79"/>
      <c r="R28" s="69"/>
    </row>
    <row r="29" spans="1:20" ht="15" customHeight="1" x14ac:dyDescent="0.2">
      <c r="A29" s="232">
        <f t="shared" si="0"/>
        <v>12</v>
      </c>
      <c r="B29" s="190" t="s">
        <v>127</v>
      </c>
      <c r="C29" s="194"/>
      <c r="D29" s="81">
        <v>1993</v>
      </c>
      <c r="E29" s="78" t="s">
        <v>4</v>
      </c>
      <c r="F29" s="78" t="s">
        <v>61</v>
      </c>
      <c r="G29" s="78"/>
      <c r="H29" s="83">
        <v>80.05</v>
      </c>
      <c r="I29" s="81">
        <v>70</v>
      </c>
      <c r="J29" s="78">
        <v>94</v>
      </c>
      <c r="K29" s="78">
        <f t="shared" si="1"/>
        <v>47</v>
      </c>
      <c r="L29" s="81">
        <f t="shared" si="2"/>
        <v>117</v>
      </c>
      <c r="M29" s="81">
        <f t="shared" si="3"/>
        <v>7</v>
      </c>
      <c r="N29" s="78" t="str">
        <f t="shared" si="4"/>
        <v>КМС</v>
      </c>
      <c r="O29" s="384" t="s">
        <v>128</v>
      </c>
      <c r="P29" s="252"/>
      <c r="R29" s="69"/>
    </row>
    <row r="30" spans="1:20" ht="15" customHeight="1" x14ac:dyDescent="0.2">
      <c r="A30" s="232">
        <f t="shared" si="0"/>
        <v>13</v>
      </c>
      <c r="B30" s="226" t="s">
        <v>129</v>
      </c>
      <c r="C30" s="201"/>
      <c r="D30" s="84">
        <v>1981</v>
      </c>
      <c r="E30" s="84" t="s">
        <v>4</v>
      </c>
      <c r="F30" s="78" t="s">
        <v>61</v>
      </c>
      <c r="G30" s="78"/>
      <c r="H30" s="83">
        <v>83.3</v>
      </c>
      <c r="I30" s="81">
        <v>60</v>
      </c>
      <c r="J30" s="88">
        <v>112</v>
      </c>
      <c r="K30" s="78">
        <f t="shared" si="1"/>
        <v>56</v>
      </c>
      <c r="L30" s="81">
        <f t="shared" si="2"/>
        <v>116</v>
      </c>
      <c r="M30" s="81">
        <f t="shared" si="3"/>
        <v>6</v>
      </c>
      <c r="N30" s="78" t="str">
        <f t="shared" si="4"/>
        <v>-</v>
      </c>
      <c r="O30" s="385" t="s">
        <v>96</v>
      </c>
      <c r="P30" s="386"/>
      <c r="Q30" s="186"/>
      <c r="R30" s="69"/>
    </row>
    <row r="31" spans="1:20" s="146" customFormat="1" ht="15" customHeight="1" x14ac:dyDescent="0.2">
      <c r="A31" s="232">
        <f t="shared" si="0"/>
        <v>14</v>
      </c>
      <c r="B31" s="193" t="s">
        <v>205</v>
      </c>
      <c r="C31" s="183"/>
      <c r="D31" s="157">
        <v>2002</v>
      </c>
      <c r="E31" s="153">
        <v>1</v>
      </c>
      <c r="F31" s="153" t="s">
        <v>62</v>
      </c>
      <c r="G31" s="153"/>
      <c r="H31" s="154">
        <v>80.7</v>
      </c>
      <c r="I31" s="155">
        <v>60</v>
      </c>
      <c r="J31" s="153">
        <v>58</v>
      </c>
      <c r="K31" s="78">
        <f t="shared" si="1"/>
        <v>29</v>
      </c>
      <c r="L31" s="81">
        <f t="shared" si="2"/>
        <v>89</v>
      </c>
      <c r="M31" s="81">
        <f t="shared" si="3"/>
        <v>5</v>
      </c>
      <c r="N31" s="78" t="str">
        <f t="shared" si="4"/>
        <v>-</v>
      </c>
      <c r="O31" s="162" t="s">
        <v>203</v>
      </c>
      <c r="P31" s="68"/>
      <c r="Q31" s="186"/>
      <c r="R31" s="79"/>
      <c r="S31" s="79"/>
      <c r="T31" s="79"/>
    </row>
    <row r="32" spans="1:20" s="146" customFormat="1" ht="15" customHeight="1" x14ac:dyDescent="0.2">
      <c r="A32" s="232">
        <f t="shared" si="0"/>
        <v>15</v>
      </c>
      <c r="B32" s="183" t="s">
        <v>281</v>
      </c>
      <c r="C32" s="183"/>
      <c r="D32" s="157">
        <v>2001</v>
      </c>
      <c r="E32" s="153">
        <v>1</v>
      </c>
      <c r="F32" s="153" t="s">
        <v>62</v>
      </c>
      <c r="G32" s="153"/>
      <c r="H32" s="154">
        <v>77.849999999999994</v>
      </c>
      <c r="I32" s="155">
        <v>37</v>
      </c>
      <c r="J32" s="153">
        <v>92</v>
      </c>
      <c r="K32" s="78">
        <f t="shared" si="1"/>
        <v>46</v>
      </c>
      <c r="L32" s="81">
        <f t="shared" si="2"/>
        <v>83</v>
      </c>
      <c r="M32" s="81">
        <f t="shared" si="3"/>
        <v>4</v>
      </c>
      <c r="N32" s="78" t="str">
        <f t="shared" si="4"/>
        <v>-</v>
      </c>
      <c r="O32" s="162" t="s">
        <v>282</v>
      </c>
      <c r="P32" s="68"/>
      <c r="Q32" s="186"/>
      <c r="R32" s="187"/>
      <c r="S32" s="186"/>
      <c r="T32" s="186"/>
    </row>
    <row r="33" spans="1:20" s="186" customFormat="1" ht="15" customHeight="1" x14ac:dyDescent="0.2">
      <c r="A33" s="232">
        <f t="shared" si="0"/>
        <v>16</v>
      </c>
      <c r="B33" s="193" t="s">
        <v>189</v>
      </c>
      <c r="C33" s="183"/>
      <c r="D33" s="157">
        <v>1988</v>
      </c>
      <c r="E33" s="153" t="s">
        <v>5</v>
      </c>
      <c r="F33" s="153" t="s">
        <v>184</v>
      </c>
      <c r="G33" s="153"/>
      <c r="H33" s="154">
        <v>84.45</v>
      </c>
      <c r="I33" s="155">
        <v>31</v>
      </c>
      <c r="J33" s="153">
        <v>97</v>
      </c>
      <c r="K33" s="78">
        <f t="shared" si="1"/>
        <v>48.5</v>
      </c>
      <c r="L33" s="81">
        <f t="shared" si="2"/>
        <v>79.5</v>
      </c>
      <c r="M33" s="81">
        <f t="shared" si="3"/>
        <v>3</v>
      </c>
      <c r="N33" s="78" t="str">
        <f t="shared" si="4"/>
        <v>-</v>
      </c>
      <c r="O33" s="162" t="s">
        <v>187</v>
      </c>
      <c r="P33" s="68"/>
      <c r="R33" s="187"/>
    </row>
    <row r="34" spans="1:20" s="186" customFormat="1" ht="15" customHeight="1" x14ac:dyDescent="0.2">
      <c r="A34" s="388" t="s">
        <v>359</v>
      </c>
      <c r="B34" s="190" t="s">
        <v>94</v>
      </c>
      <c r="C34" s="194"/>
      <c r="D34" s="81">
        <v>1998</v>
      </c>
      <c r="E34" s="78" t="s">
        <v>5</v>
      </c>
      <c r="F34" s="78" t="s">
        <v>60</v>
      </c>
      <c r="G34" s="444" t="s">
        <v>358</v>
      </c>
      <c r="H34" s="445"/>
      <c r="I34" s="445"/>
      <c r="J34" s="445"/>
      <c r="K34" s="445"/>
      <c r="L34" s="445"/>
      <c r="M34" s="445"/>
      <c r="N34" s="446"/>
      <c r="O34" s="360" t="s">
        <v>96</v>
      </c>
      <c r="P34" s="136"/>
      <c r="R34" s="187"/>
    </row>
    <row r="35" spans="1:20" s="79" customFormat="1" x14ac:dyDescent="0.2"/>
    <row r="36" spans="1:20" s="79" customFormat="1" x14ac:dyDescent="0.2">
      <c r="A36" s="86" t="s">
        <v>18</v>
      </c>
      <c r="B36" s="86"/>
      <c r="C36" s="86"/>
      <c r="D36" s="92" t="s">
        <v>352</v>
      </c>
      <c r="E36" s="86"/>
      <c r="F36" s="89"/>
      <c r="G36" s="86" t="s">
        <v>70</v>
      </c>
      <c r="I36" s="86"/>
      <c r="J36" s="90"/>
      <c r="K36" s="92" t="s">
        <v>353</v>
      </c>
      <c r="L36" s="89"/>
    </row>
    <row r="37" spans="1:20" s="79" customFormat="1" x14ac:dyDescent="0.2">
      <c r="A37" s="86"/>
      <c r="B37" s="86"/>
      <c r="C37" s="86"/>
      <c r="D37" s="86"/>
      <c r="E37" s="86"/>
      <c r="G37" s="86"/>
      <c r="I37" s="86"/>
      <c r="J37" s="86"/>
    </row>
    <row r="38" spans="1:20" s="79" customFormat="1" x14ac:dyDescent="0.2">
      <c r="A38" s="86" t="s">
        <v>19</v>
      </c>
      <c r="B38" s="86"/>
      <c r="C38" s="86"/>
      <c r="D38" s="92" t="s">
        <v>356</v>
      </c>
      <c r="E38" s="86"/>
      <c r="F38" s="86"/>
      <c r="G38" s="86" t="s">
        <v>20</v>
      </c>
      <c r="I38" s="86"/>
      <c r="J38" s="86"/>
      <c r="K38" s="92" t="s">
        <v>354</v>
      </c>
    </row>
    <row r="39" spans="1:20" s="79" customFormat="1" x14ac:dyDescent="0.2"/>
    <row r="40" spans="1:20" s="79" customFormat="1" x14ac:dyDescent="0.2"/>
    <row r="42" spans="1:20" x14ac:dyDescent="0.2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2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2">
      <c r="H44" s="16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</row>
    <row r="45" spans="1:20" x14ac:dyDescent="0.2">
      <c r="H45" s="16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</row>
    <row r="46" spans="1:20" x14ac:dyDescent="0.2"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2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34">
      <sortCondition ref="A16:A17"/>
    </sortState>
  </autoFilter>
  <sortState ref="A18:T41">
    <sortCondition ref="L18:L41"/>
  </sortState>
  <mergeCells count="33">
    <mergeCell ref="N16:N17"/>
    <mergeCell ref="O16:P17"/>
    <mergeCell ref="I44:T44"/>
    <mergeCell ref="I45:T45"/>
    <mergeCell ref="G16:G17"/>
    <mergeCell ref="H16:H17"/>
    <mergeCell ref="I16:I17"/>
    <mergeCell ref="J16:K16"/>
    <mergeCell ref="L16:L17"/>
    <mergeCell ref="M16:M17"/>
    <mergeCell ref="G34:N34"/>
    <mergeCell ref="A9:C9"/>
    <mergeCell ref="D9:M9"/>
    <mergeCell ref="N9:P9"/>
    <mergeCell ref="D10:M10"/>
    <mergeCell ref="D11:M11"/>
    <mergeCell ref="A16:A17"/>
    <mergeCell ref="B16:C17"/>
    <mergeCell ref="D16:D17"/>
    <mergeCell ref="E16:E17"/>
    <mergeCell ref="F16:F17"/>
    <mergeCell ref="A7:C7"/>
    <mergeCell ref="D7:M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scale="78" firstPageNumber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1"/>
  <sheetViews>
    <sheetView view="pageBreakPreview" topLeftCell="A7" zoomScaleNormal="70" zoomScaleSheetLayoutView="100" workbookViewId="0">
      <selection activeCell="D11" sqref="D11:M11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32.42578125" style="31" customWidth="1"/>
    <col min="7" max="7" width="12.5703125" style="31" customWidth="1"/>
    <col min="8" max="8" width="7.28515625" style="31" customWidth="1"/>
    <col min="9" max="9" width="8.140625" style="31" customWidth="1"/>
    <col min="10" max="10" width="9.5703125" style="31" customWidth="1"/>
    <col min="11" max="11" width="10.5703125" style="31" customWidth="1"/>
    <col min="12" max="12" width="12.5703125" style="31" customWidth="1"/>
    <col min="13" max="13" width="8.5703125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38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70" t="s">
        <v>14</v>
      </c>
      <c r="B10" s="70" t="s">
        <v>21</v>
      </c>
      <c r="C10" s="70" t="s">
        <v>24</v>
      </c>
      <c r="D10" s="408" t="s">
        <v>74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70">
        <v>176</v>
      </c>
      <c r="B11" s="70">
        <v>225</v>
      </c>
      <c r="C11" s="70">
        <v>288.5</v>
      </c>
      <c r="D11" s="408" t="s">
        <v>307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246</v>
      </c>
      <c r="O11" s="70">
        <v>190</v>
      </c>
      <c r="P11" s="70">
        <v>126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s="79" customFormat="1" ht="11.25" customHeight="1" x14ac:dyDescent="0.2">
      <c r="A16" s="409" t="s">
        <v>8</v>
      </c>
      <c r="B16" s="426" t="s">
        <v>269</v>
      </c>
      <c r="C16" s="426"/>
      <c r="D16" s="399" t="s">
        <v>9</v>
      </c>
      <c r="E16" s="399" t="s">
        <v>10</v>
      </c>
      <c r="F16" s="399" t="s">
        <v>11</v>
      </c>
      <c r="G16" s="399" t="s">
        <v>12</v>
      </c>
      <c r="H16" s="399" t="s">
        <v>13</v>
      </c>
      <c r="I16" s="399" t="s">
        <v>14</v>
      </c>
      <c r="J16" s="405" t="s">
        <v>21</v>
      </c>
      <c r="K16" s="405"/>
      <c r="L16" s="399" t="s">
        <v>25</v>
      </c>
      <c r="M16" s="399" t="s">
        <v>15</v>
      </c>
      <c r="N16" s="399" t="s">
        <v>16</v>
      </c>
      <c r="O16" s="399" t="s">
        <v>17</v>
      </c>
      <c r="P16" s="401"/>
    </row>
    <row r="17" spans="1:20" s="79" customFormat="1" x14ac:dyDescent="0.2">
      <c r="A17" s="410"/>
      <c r="B17" s="430"/>
      <c r="C17" s="430"/>
      <c r="D17" s="400"/>
      <c r="E17" s="400"/>
      <c r="F17" s="400"/>
      <c r="G17" s="400"/>
      <c r="H17" s="400"/>
      <c r="I17" s="400"/>
      <c r="J17" s="80" t="s">
        <v>24</v>
      </c>
      <c r="K17" s="80" t="s">
        <v>26</v>
      </c>
      <c r="L17" s="400"/>
      <c r="M17" s="400"/>
      <c r="N17" s="400"/>
      <c r="O17" s="400"/>
      <c r="P17" s="402"/>
    </row>
    <row r="18" spans="1:20" s="82" customFormat="1" ht="15" customHeight="1" x14ac:dyDescent="0.2">
      <c r="A18" s="232">
        <f t="shared" ref="A18:A27" si="0">_xlfn.RANK.EQ(L18,L$18:L$27)</f>
        <v>1</v>
      </c>
      <c r="B18" s="201" t="s">
        <v>182</v>
      </c>
      <c r="C18" s="201"/>
      <c r="D18" s="81">
        <v>1995</v>
      </c>
      <c r="E18" s="84" t="s">
        <v>3</v>
      </c>
      <c r="F18" s="78" t="s">
        <v>53</v>
      </c>
      <c r="G18" s="257" t="s">
        <v>178</v>
      </c>
      <c r="H18" s="83">
        <v>101.35</v>
      </c>
      <c r="I18" s="81">
        <v>164</v>
      </c>
      <c r="J18" s="88">
        <v>214</v>
      </c>
      <c r="K18" s="78">
        <f t="shared" ref="K18:K27" si="1">J18/2</f>
        <v>107</v>
      </c>
      <c r="L18" s="81">
        <f t="shared" ref="L18:L27" si="2">K18+I18</f>
        <v>271</v>
      </c>
      <c r="M18" s="81">
        <f t="shared" ref="M18:M27" si="3">IF(A18=1,20,IF(A18=2,18,IF(A18=3,16,IF(A18&gt;19,0,19-A18))))</f>
        <v>20</v>
      </c>
      <c r="N18" s="78" t="str">
        <f t="shared" ref="N18:N27" si="4">IF(AND(NOT(OR(E18="МСМК",E18="ЗМС")),L18&gt;=$N$11),"+МСМК",IF(AND(OR(E18="МСМК",E18="ЗМС"),L18&gt;=$N$11),"МСМК",
IF(AND(NOT(OR(E18="МСМК",E18="МС",E18="ЗМС")),L18&gt;=$O$11),"+МС",
IF(AND(OR(E18="МСМК",E18="МС",E18="ЗМС"),L18&gt;=$O$11),"МС",
IF(AND(NOT(OR(E18="ЗМС",E18="МСМК",E18="МС",E18="КМС")),L18&gt;=$P$11),"+КМС",
IF(AND(OR(E18="ЗМС",E18="МСМК",E18="МС",E18="КМС"),L18&gt;=$P$11),"КМС","-"))))))</f>
        <v>МСМК</v>
      </c>
      <c r="O18" s="390" t="s">
        <v>357</v>
      </c>
      <c r="P18" s="130"/>
      <c r="Q18" s="79" t="s">
        <v>300</v>
      </c>
      <c r="R18" s="86"/>
      <c r="S18" s="79"/>
      <c r="T18" s="79"/>
    </row>
    <row r="19" spans="1:20" s="79" customFormat="1" ht="15" customHeight="1" x14ac:dyDescent="0.2">
      <c r="A19" s="232">
        <f t="shared" si="0"/>
        <v>2</v>
      </c>
      <c r="B19" s="201" t="s">
        <v>120</v>
      </c>
      <c r="C19" s="201"/>
      <c r="D19" s="81">
        <v>1978</v>
      </c>
      <c r="E19" s="84" t="s">
        <v>119</v>
      </c>
      <c r="F19" s="78" t="s">
        <v>51</v>
      </c>
      <c r="G19" s="257"/>
      <c r="H19" s="83">
        <v>93.95</v>
      </c>
      <c r="I19" s="81">
        <v>164</v>
      </c>
      <c r="J19" s="88">
        <v>186</v>
      </c>
      <c r="K19" s="78">
        <f t="shared" si="1"/>
        <v>93</v>
      </c>
      <c r="L19" s="81">
        <f t="shared" si="2"/>
        <v>257</v>
      </c>
      <c r="M19" s="81">
        <f t="shared" si="3"/>
        <v>18</v>
      </c>
      <c r="N19" s="78" t="str">
        <f t="shared" si="4"/>
        <v>МСМК</v>
      </c>
      <c r="O19" s="129" t="s">
        <v>116</v>
      </c>
      <c r="P19" s="130"/>
      <c r="Q19" s="79" t="s">
        <v>301</v>
      </c>
      <c r="R19" s="187"/>
      <c r="S19" s="186"/>
      <c r="T19" s="186"/>
    </row>
    <row r="20" spans="1:20" ht="15" customHeight="1" x14ac:dyDescent="0.2">
      <c r="A20" s="232">
        <f t="shared" si="0"/>
        <v>3</v>
      </c>
      <c r="B20" s="183" t="s">
        <v>228</v>
      </c>
      <c r="C20" s="183"/>
      <c r="D20" s="157">
        <v>1999</v>
      </c>
      <c r="E20" s="153" t="s">
        <v>3</v>
      </c>
      <c r="F20" s="153" t="s">
        <v>62</v>
      </c>
      <c r="G20" s="153"/>
      <c r="H20" s="154">
        <v>87.7</v>
      </c>
      <c r="I20" s="155">
        <v>128</v>
      </c>
      <c r="J20" s="153">
        <v>156</v>
      </c>
      <c r="K20" s="78">
        <f t="shared" si="1"/>
        <v>78</v>
      </c>
      <c r="L20" s="81">
        <f t="shared" si="2"/>
        <v>206</v>
      </c>
      <c r="M20" s="81">
        <f t="shared" si="3"/>
        <v>16</v>
      </c>
      <c r="N20" s="78" t="str">
        <f t="shared" si="4"/>
        <v>МС</v>
      </c>
      <c r="O20" s="179" t="s">
        <v>206</v>
      </c>
      <c r="P20" s="124"/>
      <c r="Q20" s="79" t="s">
        <v>297</v>
      </c>
      <c r="R20" s="86"/>
      <c r="S20" s="79"/>
      <c r="T20" s="79"/>
    </row>
    <row r="21" spans="1:20" s="79" customFormat="1" ht="15" customHeight="1" x14ac:dyDescent="0.2">
      <c r="A21" s="232">
        <f t="shared" si="0"/>
        <v>4</v>
      </c>
      <c r="B21" s="201" t="s">
        <v>331</v>
      </c>
      <c r="C21" s="201"/>
      <c r="D21" s="157">
        <v>1990</v>
      </c>
      <c r="E21" s="78" t="s">
        <v>3</v>
      </c>
      <c r="F21" s="370" t="s">
        <v>56</v>
      </c>
      <c r="G21" s="78"/>
      <c r="H21" s="83">
        <v>96.2</v>
      </c>
      <c r="I21" s="81">
        <v>114</v>
      </c>
      <c r="J21" s="78">
        <v>165</v>
      </c>
      <c r="K21" s="78">
        <f t="shared" si="1"/>
        <v>82.5</v>
      </c>
      <c r="L21" s="81">
        <f t="shared" si="2"/>
        <v>196.5</v>
      </c>
      <c r="M21" s="81">
        <f t="shared" si="3"/>
        <v>15</v>
      </c>
      <c r="N21" s="78" t="str">
        <f t="shared" si="4"/>
        <v>МС</v>
      </c>
      <c r="O21" s="253" t="s">
        <v>148</v>
      </c>
      <c r="P21" s="136"/>
      <c r="Q21" s="79" t="s">
        <v>298</v>
      </c>
      <c r="R21" s="86"/>
    </row>
    <row r="22" spans="1:20" s="79" customFormat="1" ht="15" customHeight="1" x14ac:dyDescent="0.2">
      <c r="A22" s="232">
        <f t="shared" si="0"/>
        <v>5</v>
      </c>
      <c r="B22" s="201" t="s">
        <v>223</v>
      </c>
      <c r="C22" s="201"/>
      <c r="D22" s="157">
        <v>1986</v>
      </c>
      <c r="E22" s="78" t="s">
        <v>4</v>
      </c>
      <c r="F22" s="78" t="s">
        <v>62</v>
      </c>
      <c r="G22" s="78"/>
      <c r="H22" s="83">
        <v>94.1</v>
      </c>
      <c r="I22" s="81">
        <v>96</v>
      </c>
      <c r="J22" s="78">
        <v>177</v>
      </c>
      <c r="K22" s="78">
        <f t="shared" si="1"/>
        <v>88.5</v>
      </c>
      <c r="L22" s="81">
        <f t="shared" si="2"/>
        <v>184.5</v>
      </c>
      <c r="M22" s="81">
        <f t="shared" si="3"/>
        <v>14</v>
      </c>
      <c r="N22" s="78" t="str">
        <f t="shared" si="4"/>
        <v>КМС</v>
      </c>
      <c r="O22" s="258" t="s">
        <v>218</v>
      </c>
      <c r="P22" s="252"/>
      <c r="Q22" s="79" t="s">
        <v>346</v>
      </c>
      <c r="R22" s="86"/>
    </row>
    <row r="23" spans="1:20" s="146" customFormat="1" ht="15" customHeight="1" x14ac:dyDescent="0.2">
      <c r="A23" s="232">
        <f t="shared" si="0"/>
        <v>6</v>
      </c>
      <c r="B23" s="190" t="s">
        <v>137</v>
      </c>
      <c r="C23" s="194"/>
      <c r="D23" s="81">
        <v>2000</v>
      </c>
      <c r="E23" s="78" t="s">
        <v>4</v>
      </c>
      <c r="F23" s="78" t="s">
        <v>49</v>
      </c>
      <c r="G23" s="91" t="s">
        <v>135</v>
      </c>
      <c r="H23" s="83">
        <v>93.4</v>
      </c>
      <c r="I23" s="81">
        <v>103</v>
      </c>
      <c r="J23" s="78">
        <v>160</v>
      </c>
      <c r="K23" s="78">
        <f t="shared" si="1"/>
        <v>80</v>
      </c>
      <c r="L23" s="81">
        <f t="shared" si="2"/>
        <v>183</v>
      </c>
      <c r="M23" s="81">
        <f t="shared" si="3"/>
        <v>13</v>
      </c>
      <c r="N23" s="78" t="str">
        <f t="shared" si="4"/>
        <v>КМС</v>
      </c>
      <c r="O23" s="391" t="s">
        <v>136</v>
      </c>
      <c r="P23" s="252"/>
      <c r="Q23" s="146" t="s">
        <v>292</v>
      </c>
      <c r="R23" s="147"/>
    </row>
    <row r="24" spans="1:20" s="79" customFormat="1" ht="15" customHeight="1" x14ac:dyDescent="0.2">
      <c r="A24" s="232">
        <f t="shared" si="0"/>
        <v>7</v>
      </c>
      <c r="B24" s="194" t="s">
        <v>163</v>
      </c>
      <c r="C24" s="194"/>
      <c r="D24" s="81">
        <v>1994</v>
      </c>
      <c r="E24" s="78" t="s">
        <v>4</v>
      </c>
      <c r="F24" s="78" t="s">
        <v>52</v>
      </c>
      <c r="G24" s="78"/>
      <c r="H24" s="83">
        <v>100.6</v>
      </c>
      <c r="I24" s="81">
        <v>80</v>
      </c>
      <c r="J24" s="78">
        <v>147</v>
      </c>
      <c r="K24" s="78">
        <f t="shared" si="1"/>
        <v>73.5</v>
      </c>
      <c r="L24" s="81">
        <f t="shared" si="2"/>
        <v>153.5</v>
      </c>
      <c r="M24" s="81">
        <f t="shared" si="3"/>
        <v>12</v>
      </c>
      <c r="N24" s="78" t="str">
        <f t="shared" si="4"/>
        <v>КМС</v>
      </c>
      <c r="O24" s="132" t="s">
        <v>162</v>
      </c>
      <c r="P24" s="136"/>
      <c r="Q24" s="186" t="s">
        <v>293</v>
      </c>
      <c r="R24" s="86"/>
    </row>
    <row r="25" spans="1:20" s="79" customFormat="1" ht="15" customHeight="1" x14ac:dyDescent="0.2">
      <c r="A25" s="232">
        <f t="shared" si="0"/>
        <v>8</v>
      </c>
      <c r="B25" s="201" t="s">
        <v>248</v>
      </c>
      <c r="C25" s="201"/>
      <c r="D25" s="157">
        <v>2002</v>
      </c>
      <c r="E25" s="78">
        <v>1</v>
      </c>
      <c r="F25" s="153" t="s">
        <v>62</v>
      </c>
      <c r="G25" s="78"/>
      <c r="H25" s="83">
        <v>87.85</v>
      </c>
      <c r="I25" s="81">
        <v>77</v>
      </c>
      <c r="J25" s="78">
        <v>77</v>
      </c>
      <c r="K25" s="78">
        <f t="shared" si="1"/>
        <v>38.5</v>
      </c>
      <c r="L25" s="81">
        <f t="shared" si="2"/>
        <v>115.5</v>
      </c>
      <c r="M25" s="81">
        <f t="shared" si="3"/>
        <v>11</v>
      </c>
      <c r="N25" s="78" t="str">
        <f t="shared" si="4"/>
        <v>-</v>
      </c>
      <c r="O25" s="253" t="s">
        <v>249</v>
      </c>
      <c r="P25" s="136"/>
      <c r="Q25" s="186" t="s">
        <v>294</v>
      </c>
      <c r="R25" s="86"/>
    </row>
    <row r="26" spans="1:20" s="79" customFormat="1" ht="15" customHeight="1" x14ac:dyDescent="0.2">
      <c r="A26" s="232">
        <f t="shared" si="0"/>
        <v>9</v>
      </c>
      <c r="B26" s="193" t="s">
        <v>190</v>
      </c>
      <c r="C26" s="183"/>
      <c r="D26" s="157">
        <v>1984</v>
      </c>
      <c r="E26" s="153" t="s">
        <v>5</v>
      </c>
      <c r="F26" s="153" t="s">
        <v>184</v>
      </c>
      <c r="G26" s="153"/>
      <c r="H26" s="154">
        <v>102.45</v>
      </c>
      <c r="I26" s="155">
        <v>51</v>
      </c>
      <c r="J26" s="153">
        <v>93</v>
      </c>
      <c r="K26" s="78">
        <f t="shared" si="1"/>
        <v>46.5</v>
      </c>
      <c r="L26" s="81">
        <f t="shared" si="2"/>
        <v>97.5</v>
      </c>
      <c r="M26" s="81">
        <f t="shared" si="3"/>
        <v>10</v>
      </c>
      <c r="N26" s="78" t="str">
        <f t="shared" si="4"/>
        <v>-</v>
      </c>
      <c r="O26" s="162" t="s">
        <v>187</v>
      </c>
      <c r="P26" s="68"/>
      <c r="Q26" s="186" t="s">
        <v>295</v>
      </c>
      <c r="R26" s="86"/>
    </row>
    <row r="27" spans="1:20" s="79" customFormat="1" ht="15" customHeight="1" x14ac:dyDescent="0.2">
      <c r="A27" s="232">
        <f t="shared" si="0"/>
        <v>10</v>
      </c>
      <c r="B27" s="201" t="s">
        <v>277</v>
      </c>
      <c r="C27" s="201"/>
      <c r="D27" s="81">
        <v>1987</v>
      </c>
      <c r="E27" s="84">
        <v>1</v>
      </c>
      <c r="F27" s="78" t="s">
        <v>61</v>
      </c>
      <c r="G27" s="257"/>
      <c r="H27" s="83">
        <v>107.5</v>
      </c>
      <c r="I27" s="81">
        <v>29</v>
      </c>
      <c r="J27" s="88">
        <v>77</v>
      </c>
      <c r="K27" s="78">
        <f t="shared" si="1"/>
        <v>38.5</v>
      </c>
      <c r="L27" s="81">
        <f t="shared" si="2"/>
        <v>67.5</v>
      </c>
      <c r="M27" s="81">
        <f t="shared" si="3"/>
        <v>9</v>
      </c>
      <c r="N27" s="78" t="str">
        <f t="shared" si="4"/>
        <v>-</v>
      </c>
      <c r="O27" s="134" t="s">
        <v>133</v>
      </c>
      <c r="P27" s="188"/>
      <c r="Q27" s="186" t="s">
        <v>296</v>
      </c>
      <c r="R27" s="86"/>
    </row>
    <row r="28" spans="1:20" s="79" customFormat="1" x14ac:dyDescent="0.2"/>
    <row r="29" spans="1:20" s="79" customFormat="1" x14ac:dyDescent="0.2">
      <c r="A29" s="86" t="s">
        <v>18</v>
      </c>
      <c r="B29" s="86"/>
      <c r="C29" s="86"/>
      <c r="D29" s="92" t="s">
        <v>352</v>
      </c>
      <c r="E29" s="86"/>
      <c r="F29" s="89"/>
      <c r="G29" s="86" t="s">
        <v>70</v>
      </c>
      <c r="I29" s="86"/>
      <c r="J29" s="90"/>
      <c r="K29" s="92" t="s">
        <v>353</v>
      </c>
      <c r="L29" s="89"/>
    </row>
    <row r="30" spans="1:20" s="79" customFormat="1" x14ac:dyDescent="0.2">
      <c r="A30" s="86"/>
      <c r="B30" s="86"/>
      <c r="C30" s="86"/>
      <c r="D30" s="86"/>
      <c r="E30" s="86"/>
      <c r="G30" s="86"/>
      <c r="I30" s="86"/>
      <c r="J30" s="86"/>
    </row>
    <row r="31" spans="1:20" s="79" customFormat="1" x14ac:dyDescent="0.2">
      <c r="A31" s="86" t="s">
        <v>19</v>
      </c>
      <c r="B31" s="86"/>
      <c r="C31" s="86"/>
      <c r="D31" s="92" t="s">
        <v>356</v>
      </c>
      <c r="E31" s="86"/>
      <c r="F31" s="86"/>
      <c r="G31" s="86" t="s">
        <v>20</v>
      </c>
      <c r="I31" s="86"/>
      <c r="J31" s="86"/>
      <c r="K31" s="92" t="s">
        <v>354</v>
      </c>
    </row>
    <row r="32" spans="1:20" s="79" customFormat="1" x14ac:dyDescent="0.2"/>
    <row r="33" spans="8:20" s="79" customFormat="1" x14ac:dyDescent="0.2"/>
    <row r="35" spans="8:20" x14ac:dyDescent="0.2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8:20" x14ac:dyDescent="0.2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8:20" x14ac:dyDescent="0.2">
      <c r="H37" s="16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</row>
    <row r="38" spans="8:20" x14ac:dyDescent="0.2">
      <c r="H38" s="16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</row>
    <row r="39" spans="8:20" x14ac:dyDescent="0.2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8:20" x14ac:dyDescent="0.2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8:20" x14ac:dyDescent="0.2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7">
      <sortCondition ref="A16:A17"/>
    </sortState>
  </autoFilter>
  <sortState ref="A18:T30">
    <sortCondition ref="L18:L30"/>
  </sortState>
  <mergeCells count="32">
    <mergeCell ref="N16:N17"/>
    <mergeCell ref="O16:P17"/>
    <mergeCell ref="I37:T37"/>
    <mergeCell ref="I38:T38"/>
    <mergeCell ref="G16:G17"/>
    <mergeCell ref="H16:H17"/>
    <mergeCell ref="I16:I17"/>
    <mergeCell ref="J16:K16"/>
    <mergeCell ref="L16:L17"/>
    <mergeCell ref="M16:M17"/>
    <mergeCell ref="A9:C9"/>
    <mergeCell ref="D9:M9"/>
    <mergeCell ref="N9:P9"/>
    <mergeCell ref="D10:M10"/>
    <mergeCell ref="D11:M11"/>
    <mergeCell ref="A16:A17"/>
    <mergeCell ref="B16:C17"/>
    <mergeCell ref="D16:D17"/>
    <mergeCell ref="E16:E17"/>
    <mergeCell ref="F16:F17"/>
    <mergeCell ref="A7:C7"/>
    <mergeCell ref="D7:M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scale="78" firstPageNumber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topLeftCell="A25" zoomScale="70" zoomScaleNormal="90" zoomScaleSheetLayoutView="70" workbookViewId="0">
      <selection activeCell="M20" sqref="M20"/>
    </sheetView>
  </sheetViews>
  <sheetFormatPr defaultColWidth="36.140625" defaultRowHeight="12.75" x14ac:dyDescent="0.2"/>
  <cols>
    <col min="1" max="1" width="8.85546875" customWidth="1"/>
    <col min="2" max="2" width="8.42578125" customWidth="1"/>
    <col min="3" max="3" width="7" customWidth="1"/>
    <col min="4" max="4" width="22.7109375" customWidth="1"/>
    <col min="5" max="5" width="9.7109375" customWidth="1"/>
    <col min="6" max="6" width="9.28515625" customWidth="1"/>
    <col min="7" max="7" width="10.7109375" customWidth="1"/>
    <col min="8" max="8" width="18.7109375" customWidth="1"/>
    <col min="9" max="9" width="37.42578125" customWidth="1"/>
    <col min="10" max="10" width="0.140625" customWidth="1"/>
    <col min="11" max="240" width="9.140625" customWidth="1"/>
    <col min="241" max="241" width="8.85546875" customWidth="1"/>
    <col min="242" max="242" width="8.42578125" customWidth="1"/>
    <col min="243" max="243" width="7" customWidth="1"/>
    <col min="244" max="244" width="22.7109375" customWidth="1"/>
    <col min="245" max="245" width="17" customWidth="1"/>
    <col min="246" max="246" width="10.85546875" customWidth="1"/>
    <col min="247" max="247" width="10.42578125" customWidth="1"/>
    <col min="248" max="248" width="11.7109375" customWidth="1"/>
  </cols>
  <sheetData>
    <row r="1" spans="1:10" x14ac:dyDescent="0.2">
      <c r="A1" s="418" t="s">
        <v>43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0.5" customHeight="1" x14ac:dyDescent="0.2">
      <c r="A2" s="416" t="s">
        <v>78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1.25" customHeight="1" x14ac:dyDescent="0.2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1.25" customHeight="1" x14ac:dyDescent="0.2">
      <c r="A4" s="434" t="s">
        <v>75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7.25" customHeight="1" x14ac:dyDescent="0.2">
      <c r="A5" s="279"/>
      <c r="B5" s="279"/>
      <c r="D5" s="412" t="s">
        <v>1</v>
      </c>
      <c r="E5" s="412"/>
      <c r="F5" s="412"/>
      <c r="G5" s="412"/>
      <c r="H5" s="412"/>
      <c r="I5" t="s">
        <v>314</v>
      </c>
    </row>
    <row r="6" spans="1:10" ht="18" customHeight="1" x14ac:dyDescent="0.2">
      <c r="A6" s="411" t="s">
        <v>80</v>
      </c>
      <c r="B6" s="411"/>
      <c r="C6" s="411"/>
      <c r="D6" s="412" t="s">
        <v>76</v>
      </c>
      <c r="E6" s="412"/>
      <c r="F6" s="412"/>
      <c r="G6" s="412"/>
      <c r="H6" s="412"/>
      <c r="I6" t="s">
        <v>315</v>
      </c>
    </row>
    <row r="7" spans="1:10" x14ac:dyDescent="0.2">
      <c r="A7" s="413" t="s">
        <v>77</v>
      </c>
      <c r="B7" s="413"/>
      <c r="C7" s="413"/>
      <c r="D7" s="414" t="s">
        <v>335</v>
      </c>
      <c r="E7" s="414"/>
      <c r="F7" s="414"/>
      <c r="G7" s="414"/>
      <c r="H7" s="414"/>
    </row>
    <row r="8" spans="1:10" x14ac:dyDescent="0.2">
      <c r="A8" s="275"/>
      <c r="B8" s="275"/>
      <c r="C8" s="275"/>
      <c r="D8" s="273"/>
      <c r="E8" s="273"/>
      <c r="F8" s="273"/>
      <c r="G8" s="273"/>
      <c r="H8" s="273"/>
    </row>
    <row r="9" spans="1:10" x14ac:dyDescent="0.2">
      <c r="A9" s="433" t="s">
        <v>350</v>
      </c>
      <c r="B9" s="433"/>
      <c r="C9" s="433"/>
      <c r="D9" s="433"/>
      <c r="E9" s="186"/>
      <c r="F9" s="186"/>
      <c r="G9" s="186"/>
      <c r="H9" s="186"/>
      <c r="I9" s="186"/>
    </row>
    <row r="10" spans="1:10" ht="22.5" x14ac:dyDescent="0.2">
      <c r="A10" s="280" t="s">
        <v>8</v>
      </c>
      <c r="B10" s="280" t="s">
        <v>316</v>
      </c>
      <c r="C10" s="281" t="s">
        <v>317</v>
      </c>
      <c r="D10" s="280" t="s">
        <v>269</v>
      </c>
      <c r="E10" s="281" t="s">
        <v>9</v>
      </c>
      <c r="F10" s="281" t="s">
        <v>318</v>
      </c>
      <c r="G10" s="281" t="s">
        <v>319</v>
      </c>
      <c r="H10" s="281" t="s">
        <v>320</v>
      </c>
      <c r="I10" s="282" t="s">
        <v>321</v>
      </c>
    </row>
    <row r="11" spans="1:10" ht="15" x14ac:dyDescent="0.2">
      <c r="A11" s="431">
        <v>1</v>
      </c>
      <c r="B11" s="280">
        <v>1</v>
      </c>
      <c r="C11" s="358">
        <v>68</v>
      </c>
      <c r="D11" s="285" t="s">
        <v>90</v>
      </c>
      <c r="E11" s="310">
        <v>1995</v>
      </c>
      <c r="F11" s="354">
        <v>65.55</v>
      </c>
      <c r="G11" s="280">
        <v>54</v>
      </c>
      <c r="H11" s="280">
        <f>G11</f>
        <v>54</v>
      </c>
      <c r="I11" s="303" t="s">
        <v>91</v>
      </c>
      <c r="J11" s="186"/>
    </row>
    <row r="12" spans="1:10" ht="15.75" thickBot="1" x14ac:dyDescent="0.25">
      <c r="A12" s="431"/>
      <c r="B12" s="280">
        <v>2</v>
      </c>
      <c r="C12" s="358">
        <v>85</v>
      </c>
      <c r="D12" s="285" t="s">
        <v>95</v>
      </c>
      <c r="E12" s="311">
        <v>1992</v>
      </c>
      <c r="F12" s="354">
        <v>85.45</v>
      </c>
      <c r="G12" s="280">
        <v>52</v>
      </c>
      <c r="H12" s="280">
        <f t="shared" ref="H12" si="0">H11+G12</f>
        <v>106</v>
      </c>
      <c r="I12" s="303" t="s">
        <v>278</v>
      </c>
      <c r="J12" s="186"/>
    </row>
    <row r="13" spans="1:10" ht="15.75" thickBot="1" x14ac:dyDescent="0.25">
      <c r="A13" s="431"/>
      <c r="B13" s="280">
        <v>3</v>
      </c>
      <c r="C13" s="358">
        <v>85</v>
      </c>
      <c r="D13" s="285" t="s">
        <v>67</v>
      </c>
      <c r="E13" s="311">
        <v>2002</v>
      </c>
      <c r="F13" s="354">
        <v>82.25</v>
      </c>
      <c r="G13" s="284">
        <v>58</v>
      </c>
      <c r="H13" s="280">
        <f>H12+G13</f>
        <v>164</v>
      </c>
      <c r="I13" s="303" t="s">
        <v>338</v>
      </c>
      <c r="J13" s="283"/>
    </row>
    <row r="14" spans="1:10" x14ac:dyDescent="0.2">
      <c r="A14" s="431"/>
      <c r="B14" s="280">
        <v>4</v>
      </c>
      <c r="C14" s="358" t="s">
        <v>322</v>
      </c>
      <c r="D14" s="285" t="s">
        <v>337</v>
      </c>
      <c r="E14" s="302">
        <v>1989</v>
      </c>
      <c r="F14" s="362">
        <v>119.45</v>
      </c>
      <c r="G14" s="280">
        <v>58</v>
      </c>
      <c r="H14" s="280">
        <f t="shared" ref="H14" si="1">H13+G14</f>
        <v>222</v>
      </c>
      <c r="I14" s="303" t="s">
        <v>104</v>
      </c>
      <c r="J14" s="283"/>
    </row>
    <row r="15" spans="1:10" ht="14.1" customHeight="1" x14ac:dyDescent="0.2">
      <c r="A15" s="435" t="s">
        <v>323</v>
      </c>
      <c r="B15" s="435"/>
      <c r="C15" s="435"/>
      <c r="D15" s="435"/>
      <c r="E15" s="447"/>
      <c r="F15" s="298">
        <f>SUM(F11:F14)</f>
        <v>352.7</v>
      </c>
      <c r="G15" s="186"/>
      <c r="H15" s="16"/>
      <c r="I15" s="186"/>
      <c r="J15" s="312"/>
    </row>
    <row r="16" spans="1:10" ht="14.1" customHeight="1" thickBot="1" x14ac:dyDescent="0.25">
      <c r="A16" s="436" t="s">
        <v>324</v>
      </c>
      <c r="B16" s="436"/>
      <c r="C16" s="436"/>
      <c r="D16" s="436"/>
      <c r="E16" s="436"/>
      <c r="F16" s="436"/>
      <c r="G16" s="448"/>
      <c r="H16" s="307">
        <f>H14</f>
        <v>222</v>
      </c>
      <c r="I16" s="186"/>
      <c r="J16" s="313"/>
    </row>
    <row r="17" spans="1:10" ht="14.1" customHeight="1" x14ac:dyDescent="0.2">
      <c r="A17" s="357"/>
      <c r="B17" s="357"/>
      <c r="C17" s="357"/>
      <c r="D17" s="357"/>
      <c r="E17" s="357"/>
      <c r="F17" s="357"/>
      <c r="G17" s="357"/>
      <c r="H17" s="355"/>
      <c r="I17" s="186"/>
      <c r="J17" s="16"/>
    </row>
    <row r="18" spans="1:10" ht="21" customHeight="1" x14ac:dyDescent="0.2">
      <c r="A18" s="433" t="s">
        <v>329</v>
      </c>
      <c r="B18" s="433"/>
      <c r="C18" s="433"/>
      <c r="D18" s="433"/>
      <c r="E18" s="186"/>
      <c r="F18" s="366"/>
      <c r="G18" s="186"/>
      <c r="H18" s="186"/>
      <c r="I18" s="186"/>
    </row>
    <row r="19" spans="1:10" ht="22.5" x14ac:dyDescent="0.2">
      <c r="A19" s="280" t="s">
        <v>8</v>
      </c>
      <c r="B19" s="280" t="s">
        <v>316</v>
      </c>
      <c r="C19" s="281" t="s">
        <v>317</v>
      </c>
      <c r="D19" s="280" t="s">
        <v>269</v>
      </c>
      <c r="E19" s="281" t="s">
        <v>9</v>
      </c>
      <c r="F19" s="367" t="s">
        <v>318</v>
      </c>
      <c r="G19" s="281" t="s">
        <v>319</v>
      </c>
      <c r="H19" s="281" t="s">
        <v>320</v>
      </c>
      <c r="I19" s="282" t="s">
        <v>321</v>
      </c>
      <c r="J19" s="186"/>
    </row>
    <row r="20" spans="1:10" ht="14.1" customHeight="1" x14ac:dyDescent="0.2">
      <c r="A20" s="431">
        <v>2</v>
      </c>
      <c r="B20" s="280">
        <v>1</v>
      </c>
      <c r="C20" s="315">
        <v>85</v>
      </c>
      <c r="D20" s="285" t="s">
        <v>150</v>
      </c>
      <c r="E20" s="286">
        <v>1995</v>
      </c>
      <c r="F20" s="368">
        <v>84.9</v>
      </c>
      <c r="G20" s="280">
        <v>54</v>
      </c>
      <c r="H20" s="280">
        <f>G20</f>
        <v>54</v>
      </c>
      <c r="I20" s="303" t="s">
        <v>151</v>
      </c>
      <c r="J20" s="186"/>
    </row>
    <row r="21" spans="1:10" ht="14.1" customHeight="1" x14ac:dyDescent="0.2">
      <c r="A21" s="431"/>
      <c r="B21" s="280">
        <v>2</v>
      </c>
      <c r="C21" s="315" t="s">
        <v>322</v>
      </c>
      <c r="D21" s="285" t="s">
        <v>330</v>
      </c>
      <c r="E21" s="286">
        <v>1990</v>
      </c>
      <c r="F21" s="362">
        <v>96.65</v>
      </c>
      <c r="G21" s="280">
        <v>56</v>
      </c>
      <c r="H21" s="280">
        <f>H20+G21</f>
        <v>110</v>
      </c>
      <c r="I21" s="303" t="s">
        <v>148</v>
      </c>
      <c r="J21" s="186"/>
    </row>
    <row r="22" spans="1:10" ht="14.1" customHeight="1" x14ac:dyDescent="0.2">
      <c r="A22" s="431"/>
      <c r="B22" s="280">
        <v>3</v>
      </c>
      <c r="C22" s="315">
        <v>85</v>
      </c>
      <c r="D22" s="285" t="s">
        <v>273</v>
      </c>
      <c r="E22" s="286">
        <v>1997</v>
      </c>
      <c r="F22" s="362">
        <v>84.8</v>
      </c>
      <c r="G22" s="284">
        <v>52</v>
      </c>
      <c r="H22" s="280">
        <f t="shared" ref="H22:H23" si="2">H21+G22</f>
        <v>162</v>
      </c>
      <c r="I22" s="303" t="s">
        <v>148</v>
      </c>
      <c r="J22" s="32"/>
    </row>
    <row r="23" spans="1:10" ht="14.1" customHeight="1" x14ac:dyDescent="0.2">
      <c r="A23" s="431"/>
      <c r="B23" s="280">
        <v>4</v>
      </c>
      <c r="C23" s="315" t="s">
        <v>322</v>
      </c>
      <c r="D23" s="285" t="s">
        <v>331</v>
      </c>
      <c r="E23" s="33">
        <v>1990</v>
      </c>
      <c r="F23" s="361">
        <v>96.2</v>
      </c>
      <c r="G23" s="294">
        <v>40</v>
      </c>
      <c r="H23" s="280">
        <f t="shared" si="2"/>
        <v>202</v>
      </c>
      <c r="I23" s="303" t="s">
        <v>148</v>
      </c>
      <c r="J23" s="186"/>
    </row>
    <row r="24" spans="1:10" ht="12.75" customHeight="1" x14ac:dyDescent="0.2">
      <c r="A24" s="435" t="s">
        <v>323</v>
      </c>
      <c r="B24" s="435"/>
      <c r="C24" s="435"/>
      <c r="D24" s="435"/>
      <c r="E24" s="435"/>
      <c r="F24" s="298">
        <f>SUM(F20:F23)</f>
        <v>362.55</v>
      </c>
      <c r="G24" s="186"/>
      <c r="H24" s="16"/>
      <c r="I24" s="186"/>
      <c r="J24" s="186"/>
    </row>
    <row r="25" spans="1:10" ht="12.75" customHeight="1" x14ac:dyDescent="0.2">
      <c r="A25" s="436" t="s">
        <v>324</v>
      </c>
      <c r="B25" s="436"/>
      <c r="C25" s="436"/>
      <c r="D25" s="436"/>
      <c r="E25" s="436"/>
      <c r="F25" s="436"/>
      <c r="G25" s="436"/>
      <c r="H25" s="307">
        <f>H23</f>
        <v>202</v>
      </c>
      <c r="I25" s="186"/>
      <c r="J25" s="186"/>
    </row>
    <row r="26" spans="1:10" s="186" customFormat="1" ht="17.25" customHeight="1" x14ac:dyDescent="0.2"/>
    <row r="27" spans="1:10" ht="27.75" customHeight="1" x14ac:dyDescent="0.2">
      <c r="A27" s="433" t="s">
        <v>332</v>
      </c>
      <c r="B27" s="433"/>
      <c r="C27" s="433"/>
      <c r="D27" s="433"/>
      <c r="E27" s="186"/>
      <c r="F27" s="186"/>
      <c r="G27" s="186"/>
      <c r="H27" s="186"/>
      <c r="I27" s="186"/>
    </row>
    <row r="28" spans="1:10" s="186" customFormat="1" ht="22.5" x14ac:dyDescent="0.2">
      <c r="A28" s="280" t="s">
        <v>8</v>
      </c>
      <c r="B28" s="280" t="s">
        <v>316</v>
      </c>
      <c r="C28" s="281" t="s">
        <v>317</v>
      </c>
      <c r="D28" s="280" t="s">
        <v>269</v>
      </c>
      <c r="E28" s="281" t="s">
        <v>9</v>
      </c>
      <c r="F28" s="367" t="s">
        <v>318</v>
      </c>
      <c r="G28" s="281" t="s">
        <v>319</v>
      </c>
      <c r="H28" s="281" t="s">
        <v>320</v>
      </c>
      <c r="I28" s="282" t="s">
        <v>321</v>
      </c>
    </row>
    <row r="29" spans="1:10" s="186" customFormat="1" ht="14.1" customHeight="1" x14ac:dyDescent="0.2">
      <c r="A29" s="431">
        <v>3</v>
      </c>
      <c r="B29" s="280">
        <v>1</v>
      </c>
      <c r="C29" s="315">
        <v>73</v>
      </c>
      <c r="D29" s="285" t="s">
        <v>224</v>
      </c>
      <c r="E29" s="302">
        <v>1992</v>
      </c>
      <c r="F29" s="369">
        <v>72.400000000000006</v>
      </c>
      <c r="G29" s="294">
        <v>50</v>
      </c>
      <c r="H29" s="280">
        <f>G29</f>
        <v>50</v>
      </c>
      <c r="I29" s="303" t="s">
        <v>225</v>
      </c>
    </row>
    <row r="30" spans="1:10" s="186" customFormat="1" ht="14.1" customHeight="1" x14ac:dyDescent="0.2">
      <c r="A30" s="432"/>
      <c r="B30" s="280">
        <v>2</v>
      </c>
      <c r="C30" s="315" t="s">
        <v>322</v>
      </c>
      <c r="D30" s="285" t="s">
        <v>228</v>
      </c>
      <c r="E30" s="286">
        <v>1999</v>
      </c>
      <c r="F30" s="362">
        <v>87.7</v>
      </c>
      <c r="G30" s="294">
        <v>47</v>
      </c>
      <c r="H30" s="280">
        <f>H29+G30</f>
        <v>97</v>
      </c>
      <c r="I30" s="303" t="s">
        <v>206</v>
      </c>
    </row>
    <row r="31" spans="1:10" s="32" customFormat="1" ht="14.1" customHeight="1" x14ac:dyDescent="0.2">
      <c r="A31" s="432"/>
      <c r="B31" s="280">
        <v>3</v>
      </c>
      <c r="C31" s="315" t="s">
        <v>322</v>
      </c>
      <c r="D31" s="285" t="s">
        <v>208</v>
      </c>
      <c r="E31" s="305">
        <v>1999</v>
      </c>
      <c r="F31" s="361">
        <v>106.3</v>
      </c>
      <c r="G31" s="294">
        <v>47</v>
      </c>
      <c r="H31" s="280">
        <f t="shared" ref="H31:H32" si="3">H30+G31</f>
        <v>144</v>
      </c>
      <c r="I31" s="303" t="s">
        <v>209</v>
      </c>
    </row>
    <row r="32" spans="1:10" s="186" customFormat="1" ht="13.5" customHeight="1" x14ac:dyDescent="0.2">
      <c r="A32" s="432"/>
      <c r="B32" s="280">
        <v>4</v>
      </c>
      <c r="C32" s="290">
        <v>85</v>
      </c>
      <c r="D32" s="183" t="s">
        <v>227</v>
      </c>
      <c r="E32" s="286">
        <v>1999</v>
      </c>
      <c r="F32" s="361">
        <v>83.85</v>
      </c>
      <c r="G32" s="280">
        <v>46</v>
      </c>
      <c r="H32" s="280">
        <f t="shared" si="3"/>
        <v>190</v>
      </c>
      <c r="I32" s="303" t="s">
        <v>206</v>
      </c>
    </row>
    <row r="33" spans="1:10" s="186" customFormat="1" ht="22.5" customHeight="1" x14ac:dyDescent="0.2">
      <c r="A33" s="297" t="s">
        <v>323</v>
      </c>
      <c r="B33" s="309"/>
      <c r="C33" s="309"/>
      <c r="D33" s="309"/>
      <c r="E33" s="309"/>
      <c r="F33" s="298">
        <f>SUM(F29:F32)</f>
        <v>350.25</v>
      </c>
      <c r="H33" s="16"/>
    </row>
    <row r="34" spans="1:10" ht="12.75" customHeight="1" x14ac:dyDescent="0.2">
      <c r="A34" s="297" t="s">
        <v>324</v>
      </c>
      <c r="B34" s="309"/>
      <c r="C34" s="309"/>
      <c r="D34" s="309"/>
      <c r="E34" s="309"/>
      <c r="F34" s="309"/>
      <c r="G34" s="309"/>
      <c r="H34" s="307">
        <f>H32</f>
        <v>190</v>
      </c>
      <c r="I34" s="186"/>
      <c r="J34" s="186"/>
    </row>
    <row r="35" spans="1:10" ht="13.5" customHeight="1" x14ac:dyDescent="0.2">
      <c r="A35" s="186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10" s="186" customFormat="1" ht="23.25" customHeight="1" thickBot="1" x14ac:dyDescent="0.25">
      <c r="A36" s="359" t="s">
        <v>351</v>
      </c>
      <c r="B36" s="359"/>
      <c r="C36" s="359"/>
      <c r="D36" s="359"/>
    </row>
    <row r="37" spans="1:10" s="186" customFormat="1" ht="26.25" customHeight="1" thickBot="1" x14ac:dyDescent="0.25">
      <c r="A37" s="280" t="s">
        <v>8</v>
      </c>
      <c r="B37" s="280" t="s">
        <v>316</v>
      </c>
      <c r="C37" s="281" t="s">
        <v>317</v>
      </c>
      <c r="D37" s="280" t="s">
        <v>269</v>
      </c>
      <c r="E37" s="281" t="s">
        <v>9</v>
      </c>
      <c r="F37" s="281" t="s">
        <v>318</v>
      </c>
      <c r="G37" s="281" t="s">
        <v>319</v>
      </c>
      <c r="H37" s="281" t="s">
        <v>320</v>
      </c>
      <c r="I37" s="282" t="s">
        <v>321</v>
      </c>
      <c r="J37" s="283"/>
    </row>
    <row r="38" spans="1:10" s="186" customFormat="1" ht="14.1" customHeight="1" thickBot="1" x14ac:dyDescent="0.25">
      <c r="A38" s="431">
        <v>4</v>
      </c>
      <c r="B38" s="280">
        <v>1</v>
      </c>
      <c r="C38" s="284">
        <v>85</v>
      </c>
      <c r="D38" s="285" t="s">
        <v>130</v>
      </c>
      <c r="E38" s="286">
        <v>1992</v>
      </c>
      <c r="F38" s="308">
        <v>78.5</v>
      </c>
      <c r="G38" s="284">
        <v>30</v>
      </c>
      <c r="H38" s="280">
        <f>G38</f>
        <v>30</v>
      </c>
      <c r="I38" s="288" t="s">
        <v>131</v>
      </c>
      <c r="J38" s="289"/>
    </row>
    <row r="39" spans="1:10" ht="14.1" customHeight="1" x14ac:dyDescent="0.2">
      <c r="A39" s="432"/>
      <c r="B39" s="280">
        <v>2</v>
      </c>
      <c r="C39" s="358">
        <v>85</v>
      </c>
      <c r="D39" s="285" t="s">
        <v>125</v>
      </c>
      <c r="E39" s="286">
        <v>1983</v>
      </c>
      <c r="F39" s="361">
        <v>82.3</v>
      </c>
      <c r="G39" s="284">
        <v>39</v>
      </c>
      <c r="H39" s="280">
        <f>H38+G39</f>
        <v>69</v>
      </c>
      <c r="I39" s="288" t="s">
        <v>126</v>
      </c>
      <c r="J39" s="289"/>
    </row>
    <row r="40" spans="1:10" s="186" customFormat="1" ht="14.1" customHeight="1" thickBot="1" x14ac:dyDescent="0.25">
      <c r="A40" s="432"/>
      <c r="B40" s="280">
        <v>3</v>
      </c>
      <c r="C40" s="358">
        <v>85</v>
      </c>
      <c r="D40" s="292" t="s">
        <v>127</v>
      </c>
      <c r="E40" s="155">
        <v>1993</v>
      </c>
      <c r="F40" s="362">
        <v>80.05</v>
      </c>
      <c r="G40" s="294">
        <v>39</v>
      </c>
      <c r="H40" s="280">
        <f t="shared" ref="H40:H41" si="4">H39+G40</f>
        <v>108</v>
      </c>
      <c r="I40" s="295" t="s">
        <v>128</v>
      </c>
      <c r="J40" s="296"/>
    </row>
    <row r="41" spans="1:10" s="186" customFormat="1" ht="14.1" customHeight="1" thickBot="1" x14ac:dyDescent="0.25">
      <c r="A41" s="432"/>
      <c r="B41" s="280">
        <v>4</v>
      </c>
      <c r="C41" s="358" t="s">
        <v>322</v>
      </c>
      <c r="D41" s="201" t="s">
        <v>132</v>
      </c>
      <c r="E41" s="81">
        <v>1965</v>
      </c>
      <c r="F41" s="363">
        <v>103.15</v>
      </c>
      <c r="G41" s="294">
        <v>40</v>
      </c>
      <c r="H41" s="280">
        <f t="shared" si="4"/>
        <v>148</v>
      </c>
      <c r="I41" s="295" t="s">
        <v>133</v>
      </c>
      <c r="J41" s="296"/>
    </row>
    <row r="42" spans="1:10" s="186" customFormat="1" ht="15.75" customHeight="1" x14ac:dyDescent="0.2">
      <c r="A42" s="297" t="s">
        <v>323</v>
      </c>
      <c r="B42" s="297"/>
      <c r="C42" s="297"/>
      <c r="D42" s="297"/>
      <c r="E42" s="297"/>
      <c r="F42" s="364">
        <f>SUM(F38:F41)</f>
        <v>344</v>
      </c>
      <c r="H42" s="16"/>
    </row>
    <row r="43" spans="1:10" s="186" customFormat="1" ht="20.25" customHeight="1" x14ac:dyDescent="0.2">
      <c r="A43" s="299" t="s">
        <v>324</v>
      </c>
      <c r="B43" s="299"/>
      <c r="C43" s="299"/>
      <c r="D43" s="299"/>
      <c r="E43" s="297"/>
      <c r="F43" s="365"/>
      <c r="G43" s="297"/>
      <c r="H43" s="300">
        <f>H41</f>
        <v>148</v>
      </c>
      <c r="I43" s="301"/>
    </row>
    <row r="44" spans="1:10" ht="13.5" customHeight="1" x14ac:dyDescent="0.2">
      <c r="A44" s="314"/>
      <c r="B44" s="314"/>
      <c r="C44" s="314"/>
      <c r="D44" s="314"/>
      <c r="E44" s="314"/>
      <c r="F44" s="314"/>
      <c r="G44" s="309"/>
      <c r="H44" s="274"/>
      <c r="I44" s="186"/>
      <c r="J44" s="186"/>
    </row>
    <row r="45" spans="1:10" ht="21.75" customHeight="1" x14ac:dyDescent="0.2"/>
    <row r="46" spans="1:10" x14ac:dyDescent="0.2">
      <c r="A46" s="187" t="s">
        <v>18</v>
      </c>
      <c r="B46" s="187"/>
      <c r="C46" s="187"/>
      <c r="D46" s="10" t="s">
        <v>352</v>
      </c>
      <c r="E46" s="187"/>
      <c r="F46" s="11"/>
      <c r="G46" s="82" t="s">
        <v>334</v>
      </c>
      <c r="I46" s="92" t="s">
        <v>353</v>
      </c>
    </row>
    <row r="47" spans="1:10" x14ac:dyDescent="0.2">
      <c r="A47" s="187"/>
      <c r="B47" s="187"/>
      <c r="C47" s="187"/>
      <c r="D47" s="187"/>
      <c r="E47" s="187"/>
      <c r="G47" s="82"/>
      <c r="I47" s="79"/>
    </row>
    <row r="48" spans="1:10" x14ac:dyDescent="0.2">
      <c r="A48" s="187" t="s">
        <v>19</v>
      </c>
      <c r="B48" s="187"/>
      <c r="C48" s="187"/>
      <c r="D48" s="92" t="s">
        <v>356</v>
      </c>
      <c r="E48" s="187"/>
      <c r="F48" s="187"/>
      <c r="G48" s="82" t="s">
        <v>20</v>
      </c>
      <c r="I48" s="92" t="s">
        <v>354</v>
      </c>
    </row>
  </sheetData>
  <sheetProtection selectLockedCells="1" selectUnlockedCells="1"/>
  <mergeCells count="20">
    <mergeCell ref="A38:A41"/>
    <mergeCell ref="A27:D27"/>
    <mergeCell ref="A24:E24"/>
    <mergeCell ref="A1:J1"/>
    <mergeCell ref="A2:J2"/>
    <mergeCell ref="A3:J3"/>
    <mergeCell ref="A4:J4"/>
    <mergeCell ref="D5:H5"/>
    <mergeCell ref="A6:C6"/>
    <mergeCell ref="D6:H6"/>
    <mergeCell ref="A7:C7"/>
    <mergeCell ref="D7:H7"/>
    <mergeCell ref="A18:D18"/>
    <mergeCell ref="A20:A23"/>
    <mergeCell ref="A25:G25"/>
    <mergeCell ref="A9:D9"/>
    <mergeCell ref="A11:A14"/>
    <mergeCell ref="A15:E15"/>
    <mergeCell ref="A16:G16"/>
    <mergeCell ref="A29:A32"/>
  </mergeCells>
  <pageMargins left="0.70866141732283472" right="0.70866141732283472" top="0.15748031496062992" bottom="0.15748031496062992" header="0.51181102362204722" footer="0.51181102362204722"/>
  <pageSetup paperSize="9" scale="67" firstPageNumber="0" orientation="portrait" r:id="rId1"/>
  <headerFooter alignWithMargins="0"/>
  <colBreaks count="1" manualBreakCount="1">
    <brk id="9" max="5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R46"/>
  <sheetViews>
    <sheetView view="pageBreakPreview" zoomScale="70" zoomScaleNormal="55" zoomScaleSheetLayoutView="70" workbookViewId="0">
      <selection activeCell="G32" sqref="G32"/>
    </sheetView>
  </sheetViews>
  <sheetFormatPr defaultColWidth="2.28515625" defaultRowHeight="12.75" x14ac:dyDescent="0.2"/>
  <cols>
    <col min="1" max="1" width="6.85546875" customWidth="1"/>
    <col min="2" max="2" width="26.140625" customWidth="1"/>
    <col min="3" max="3" width="4.7109375" style="18" customWidth="1"/>
    <col min="4" max="4" width="4.7109375" customWidth="1"/>
    <col min="5" max="5" width="4.7109375" style="18" customWidth="1"/>
    <col min="6" max="6" width="4.7109375" customWidth="1"/>
    <col min="7" max="7" width="4.7109375" style="18" customWidth="1"/>
    <col min="8" max="8" width="4.7109375" customWidth="1"/>
    <col min="9" max="9" width="4.7109375" style="18" customWidth="1"/>
    <col min="10" max="10" width="4.7109375" customWidth="1"/>
    <col min="11" max="11" width="4.7109375" style="18" customWidth="1"/>
    <col min="12" max="13" width="4.7109375" customWidth="1"/>
    <col min="14" max="14" width="4.7109375" style="18" customWidth="1"/>
    <col min="15" max="16" width="4.7109375" customWidth="1"/>
    <col min="17" max="17" width="4.7109375" style="18" customWidth="1"/>
    <col min="18" max="19" width="4.7109375" customWidth="1"/>
    <col min="20" max="21" width="4.7109375" style="18" customWidth="1"/>
    <col min="22" max="22" width="4.7109375" customWidth="1"/>
    <col min="23" max="23" width="4.7109375" style="18" customWidth="1"/>
    <col min="24" max="25" width="4.7109375" customWidth="1"/>
    <col min="26" max="26" width="4.7109375" style="18" customWidth="1"/>
    <col min="27" max="31" width="4.7109375" customWidth="1"/>
    <col min="32" max="32" width="4.7109375" style="18" customWidth="1"/>
    <col min="33" max="34" width="4.7109375" customWidth="1"/>
    <col min="35" max="35" width="4.7109375" style="18" customWidth="1"/>
    <col min="36" max="37" width="4.7109375" customWidth="1"/>
    <col min="38" max="38" width="4.7109375" style="18" customWidth="1"/>
    <col min="39" max="40" width="4.7109375" customWidth="1"/>
    <col min="41" max="41" width="9.140625" style="15" customWidth="1"/>
    <col min="42" max="238" width="9.140625" customWidth="1"/>
    <col min="239" max="239" width="5.5703125" customWidth="1"/>
    <col min="240" max="240" width="26.140625" customWidth="1"/>
    <col min="241" max="241" width="3.140625" customWidth="1"/>
    <col min="242" max="242" width="1.5703125" customWidth="1"/>
    <col min="243" max="243" width="0" hidden="1" customWidth="1"/>
    <col min="244" max="244" width="3.140625" customWidth="1"/>
    <col min="245" max="245" width="2.28515625" customWidth="1"/>
    <col min="246" max="246" width="0.7109375" customWidth="1"/>
    <col min="247" max="247" width="3.5703125" customWidth="1"/>
    <col min="248" max="248" width="1.140625" customWidth="1"/>
    <col min="249" max="249" width="3.140625" customWidth="1"/>
    <col min="250" max="250" width="2.85546875" customWidth="1"/>
    <col min="251" max="252" width="2.28515625" customWidth="1"/>
    <col min="253" max="253" width="2.7109375" customWidth="1"/>
  </cols>
  <sheetData>
    <row r="1" spans="1:44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</row>
    <row r="2" spans="1:44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</row>
    <row r="3" spans="1:44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</row>
    <row r="4" spans="1:44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</row>
    <row r="5" spans="1:44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17"/>
      <c r="R5" s="187"/>
      <c r="S5" s="187"/>
      <c r="T5" s="17"/>
      <c r="U5" s="17"/>
      <c r="V5" s="187"/>
      <c r="W5" s="17"/>
      <c r="X5" s="187"/>
      <c r="Y5" s="187"/>
      <c r="Z5" s="17"/>
      <c r="AA5" s="187"/>
      <c r="AB5" s="187"/>
      <c r="AC5" s="187"/>
      <c r="AD5" s="187"/>
      <c r="AE5" s="187"/>
      <c r="AF5" s="17"/>
      <c r="AG5" s="187"/>
      <c r="AH5" s="187"/>
      <c r="AI5" s="17"/>
      <c r="AJ5" s="187"/>
      <c r="AK5" s="187"/>
      <c r="AL5" s="17"/>
      <c r="AM5" s="187"/>
      <c r="AN5" s="187"/>
      <c r="AO5" s="1"/>
    </row>
    <row r="6" spans="1:44" s="2" customFormat="1" ht="18" customHeight="1" x14ac:dyDescent="0.2">
      <c r="A6" s="72"/>
      <c r="B6" s="72"/>
      <c r="C6" s="72"/>
      <c r="D6" s="16"/>
      <c r="E6" s="73"/>
      <c r="F6" s="73"/>
      <c r="G6" s="73"/>
      <c r="H6" s="73"/>
      <c r="I6" s="73"/>
      <c r="J6" s="467" t="s">
        <v>348</v>
      </c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69"/>
      <c r="AE6" s="69"/>
      <c r="AF6" s="17"/>
      <c r="AG6" s="69"/>
      <c r="AH6" s="69"/>
      <c r="AI6" s="17"/>
      <c r="AJ6" s="69"/>
      <c r="AK6" s="69"/>
      <c r="AL6" s="17"/>
      <c r="AM6" s="69"/>
      <c r="AN6" s="69"/>
      <c r="AO6" s="1"/>
    </row>
    <row r="7" spans="1:44" s="2" customFormat="1" x14ac:dyDescent="0.2">
      <c r="A7" s="411" t="s">
        <v>80</v>
      </c>
      <c r="B7" s="411"/>
      <c r="C7" s="411"/>
      <c r="D7" s="16"/>
      <c r="E7" s="102"/>
      <c r="F7" s="102"/>
      <c r="G7" s="102"/>
      <c r="H7" s="102"/>
      <c r="I7" s="102"/>
      <c r="J7" s="412" t="s">
        <v>349</v>
      </c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69"/>
      <c r="AE7" s="69"/>
      <c r="AF7" s="17"/>
      <c r="AG7" s="69"/>
      <c r="AH7" s="69"/>
      <c r="AI7" s="17"/>
      <c r="AJ7" s="69"/>
      <c r="AK7" s="69"/>
      <c r="AL7" s="17"/>
      <c r="AM7" s="69"/>
      <c r="AN7" s="69"/>
      <c r="AO7" s="1"/>
    </row>
    <row r="8" spans="1:44" s="31" customFormat="1" x14ac:dyDescent="0.2">
      <c r="A8" s="466" t="s">
        <v>77</v>
      </c>
      <c r="B8" s="466"/>
      <c r="C8" s="466"/>
      <c r="D8" s="16"/>
      <c r="E8" s="102"/>
      <c r="F8" s="102"/>
      <c r="G8" s="102"/>
      <c r="H8" s="102"/>
      <c r="I8" s="102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69"/>
      <c r="AE8" s="69"/>
      <c r="AF8" s="17"/>
      <c r="AG8" s="69"/>
      <c r="AH8" s="69"/>
      <c r="AI8" s="17"/>
      <c r="AJ8" s="69"/>
      <c r="AK8" s="69"/>
      <c r="AL8" s="17"/>
      <c r="AM8" s="69"/>
      <c r="AN8" s="69"/>
      <c r="AO8" s="1"/>
    </row>
    <row r="9" spans="1:44" s="31" customFormat="1" x14ac:dyDescent="0.2">
      <c r="A9" s="71"/>
      <c r="B9" s="71"/>
      <c r="C9" s="71"/>
      <c r="D9" s="468" t="s">
        <v>84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69"/>
      <c r="AK9" s="69"/>
      <c r="AL9" s="17"/>
      <c r="AM9" s="69"/>
      <c r="AN9" s="69"/>
      <c r="AO9" s="1"/>
    </row>
    <row r="10" spans="1:44" s="2" customFormat="1" ht="13.9" customHeight="1" thickBot="1" x14ac:dyDescent="0.25"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11"/>
      <c r="O10" s="411"/>
      <c r="P10" s="411"/>
      <c r="Q10" s="101"/>
      <c r="R10" s="101"/>
      <c r="S10" s="101"/>
      <c r="T10" s="101"/>
      <c r="U10" s="101"/>
      <c r="V10" s="101"/>
      <c r="W10" s="101"/>
      <c r="X10" s="101"/>
      <c r="Y10" s="101"/>
      <c r="Z10" s="48"/>
      <c r="AA10" s="48"/>
      <c r="AB10" s="48"/>
      <c r="AC10" s="48"/>
      <c r="AD10" s="76"/>
      <c r="AE10" s="76"/>
      <c r="AF10" s="76"/>
      <c r="AG10" s="74"/>
      <c r="AH10" s="74"/>
      <c r="AI10" s="74"/>
      <c r="AJ10" s="74"/>
      <c r="AK10" s="69"/>
      <c r="AL10" s="17"/>
      <c r="AM10" s="69"/>
      <c r="AN10" s="69"/>
      <c r="AO10" s="1"/>
    </row>
    <row r="11" spans="1:44" s="2" customFormat="1" ht="33" customHeight="1" thickBot="1" x14ac:dyDescent="0.25">
      <c r="A11" s="469" t="s">
        <v>8</v>
      </c>
      <c r="B11" s="449" t="s">
        <v>27</v>
      </c>
      <c r="C11" s="460" t="s">
        <v>39</v>
      </c>
      <c r="D11" s="461"/>
      <c r="E11" s="461"/>
      <c r="F11" s="462"/>
      <c r="G11" s="473" t="s">
        <v>40</v>
      </c>
      <c r="H11" s="461"/>
      <c r="I11" s="461"/>
      <c r="J11" s="474"/>
      <c r="K11" s="455" t="s">
        <v>41</v>
      </c>
      <c r="L11" s="456"/>
      <c r="M11" s="456"/>
      <c r="N11" s="456"/>
      <c r="O11" s="456"/>
      <c r="P11" s="456"/>
      <c r="Q11" s="457"/>
      <c r="R11" s="457"/>
      <c r="S11" s="457"/>
      <c r="T11" s="457"/>
      <c r="U11" s="457"/>
      <c r="V11" s="457"/>
      <c r="W11" s="458"/>
      <c r="X11" s="458"/>
      <c r="Y11" s="459"/>
      <c r="Z11" s="455" t="s">
        <v>42</v>
      </c>
      <c r="AA11" s="456"/>
      <c r="AB11" s="456"/>
      <c r="AC11" s="456"/>
      <c r="AD11" s="456"/>
      <c r="AE11" s="456"/>
      <c r="AF11" s="457"/>
      <c r="AG11" s="457"/>
      <c r="AH11" s="457"/>
      <c r="AI11" s="457"/>
      <c r="AJ11" s="457"/>
      <c r="AK11" s="457"/>
      <c r="AL11" s="458"/>
      <c r="AM11" s="458"/>
      <c r="AN11" s="459"/>
      <c r="AO11" s="471" t="s">
        <v>26</v>
      </c>
    </row>
    <row r="12" spans="1:44" ht="18" customHeight="1" thickBot="1" x14ac:dyDescent="0.25">
      <c r="A12" s="470"/>
      <c r="B12" s="450"/>
      <c r="C12" s="454">
        <v>63</v>
      </c>
      <c r="D12" s="452"/>
      <c r="E12" s="463" t="s">
        <v>35</v>
      </c>
      <c r="F12" s="452"/>
      <c r="G12" s="451">
        <v>63</v>
      </c>
      <c r="H12" s="453"/>
      <c r="I12" s="463" t="s">
        <v>35</v>
      </c>
      <c r="J12" s="452"/>
      <c r="K12" s="454">
        <v>63</v>
      </c>
      <c r="L12" s="452"/>
      <c r="M12" s="453"/>
      <c r="N12" s="451">
        <v>68</v>
      </c>
      <c r="O12" s="452"/>
      <c r="P12" s="453"/>
      <c r="Q12" s="451">
        <v>73</v>
      </c>
      <c r="R12" s="452"/>
      <c r="S12" s="453"/>
      <c r="T12" s="463">
        <v>85</v>
      </c>
      <c r="U12" s="452"/>
      <c r="V12" s="452"/>
      <c r="W12" s="463" t="s">
        <v>36</v>
      </c>
      <c r="X12" s="452"/>
      <c r="Y12" s="464"/>
      <c r="Z12" s="454">
        <v>63</v>
      </c>
      <c r="AA12" s="452"/>
      <c r="AB12" s="453"/>
      <c r="AC12" s="451">
        <v>68</v>
      </c>
      <c r="AD12" s="452"/>
      <c r="AE12" s="453"/>
      <c r="AF12" s="451">
        <v>73</v>
      </c>
      <c r="AG12" s="452"/>
      <c r="AH12" s="453"/>
      <c r="AI12" s="463">
        <v>85</v>
      </c>
      <c r="AJ12" s="452"/>
      <c r="AK12" s="453"/>
      <c r="AL12" s="463" t="s">
        <v>36</v>
      </c>
      <c r="AM12" s="452"/>
      <c r="AN12" s="464"/>
      <c r="AO12" s="472"/>
      <c r="AP12" s="186"/>
      <c r="AR12" s="186"/>
    </row>
    <row r="13" spans="1:44" s="79" customFormat="1" ht="18.95" customHeight="1" x14ac:dyDescent="0.2">
      <c r="A13" s="103">
        <f t="shared" ref="A13:A22" si="0">_xlfn.RANK.EQ(AO13,AO$13:AO$35)</f>
        <v>1</v>
      </c>
      <c r="B13" s="53" t="s">
        <v>62</v>
      </c>
      <c r="C13" s="104">
        <v>12</v>
      </c>
      <c r="D13" s="105"/>
      <c r="E13" s="106">
        <v>12</v>
      </c>
      <c r="F13" s="105"/>
      <c r="G13" s="106">
        <v>16</v>
      </c>
      <c r="H13" s="107"/>
      <c r="I13" s="106">
        <v>15</v>
      </c>
      <c r="J13" s="108"/>
      <c r="K13" s="104">
        <v>16</v>
      </c>
      <c r="L13" s="105"/>
      <c r="M13" s="107"/>
      <c r="N13" s="106">
        <v>15</v>
      </c>
      <c r="O13" s="105"/>
      <c r="P13" s="107"/>
      <c r="Q13" s="106">
        <v>15</v>
      </c>
      <c r="R13" s="105"/>
      <c r="S13" s="107"/>
      <c r="T13" s="106"/>
      <c r="U13" s="105"/>
      <c r="V13" s="105"/>
      <c r="W13" s="106">
        <v>18</v>
      </c>
      <c r="X13" s="105">
        <v>15</v>
      </c>
      <c r="Y13" s="108"/>
      <c r="Z13" s="104">
        <v>18</v>
      </c>
      <c r="AA13" s="105">
        <v>15</v>
      </c>
      <c r="AB13" s="107"/>
      <c r="AC13" s="106">
        <v>20</v>
      </c>
      <c r="AD13" s="105"/>
      <c r="AE13" s="107"/>
      <c r="AF13" s="106"/>
      <c r="AG13" s="105"/>
      <c r="AH13" s="107"/>
      <c r="AI13" s="106">
        <v>20</v>
      </c>
      <c r="AJ13" s="105"/>
      <c r="AK13" s="107"/>
      <c r="AL13" s="106">
        <v>16</v>
      </c>
      <c r="AM13" s="105"/>
      <c r="AN13" s="108"/>
      <c r="AO13" s="109">
        <f t="shared" ref="AO13:AO35" si="1">SUM(C13:AN13)</f>
        <v>223</v>
      </c>
      <c r="AP13" s="186"/>
      <c r="AR13" s="186"/>
    </row>
    <row r="14" spans="1:44" s="79" customFormat="1" ht="18.95" customHeight="1" x14ac:dyDescent="0.2">
      <c r="A14" s="103">
        <f t="shared" si="0"/>
        <v>2</v>
      </c>
      <c r="B14" s="29" t="s">
        <v>53</v>
      </c>
      <c r="C14" s="104">
        <v>20</v>
      </c>
      <c r="D14" s="105"/>
      <c r="E14" s="106"/>
      <c r="F14" s="105"/>
      <c r="G14" s="106"/>
      <c r="H14" s="107"/>
      <c r="I14" s="106"/>
      <c r="J14" s="108"/>
      <c r="K14" s="104"/>
      <c r="L14" s="105"/>
      <c r="M14" s="107"/>
      <c r="N14" s="106"/>
      <c r="O14" s="105"/>
      <c r="P14" s="107"/>
      <c r="Q14" s="106">
        <v>14</v>
      </c>
      <c r="R14" s="105"/>
      <c r="S14" s="107"/>
      <c r="T14" s="106">
        <v>15</v>
      </c>
      <c r="U14" s="105">
        <v>5</v>
      </c>
      <c r="V14" s="105"/>
      <c r="W14" s="106"/>
      <c r="X14" s="105"/>
      <c r="Y14" s="108"/>
      <c r="Z14" s="104">
        <v>20</v>
      </c>
      <c r="AA14" s="105"/>
      <c r="AB14" s="107"/>
      <c r="AC14" s="106"/>
      <c r="AD14" s="105"/>
      <c r="AE14" s="107"/>
      <c r="AF14" s="106">
        <v>18</v>
      </c>
      <c r="AG14" s="105"/>
      <c r="AH14" s="107"/>
      <c r="AI14" s="106"/>
      <c r="AJ14" s="105"/>
      <c r="AK14" s="107"/>
      <c r="AL14" s="106">
        <v>20</v>
      </c>
      <c r="AM14" s="105"/>
      <c r="AN14" s="108"/>
      <c r="AO14" s="109">
        <f t="shared" si="1"/>
        <v>112</v>
      </c>
      <c r="AP14" s="186"/>
      <c r="AR14" s="186"/>
    </row>
    <row r="15" spans="1:44" s="79" customFormat="1" ht="18.95" customHeight="1" x14ac:dyDescent="0.2">
      <c r="A15" s="103">
        <f t="shared" si="0"/>
        <v>3</v>
      </c>
      <c r="B15" s="53" t="s">
        <v>56</v>
      </c>
      <c r="C15" s="104">
        <v>20</v>
      </c>
      <c r="D15" s="105"/>
      <c r="E15" s="106"/>
      <c r="F15" s="105"/>
      <c r="G15" s="106"/>
      <c r="H15" s="107"/>
      <c r="I15" s="106"/>
      <c r="J15" s="108"/>
      <c r="K15" s="104"/>
      <c r="L15" s="105"/>
      <c r="M15" s="107"/>
      <c r="N15" s="106">
        <v>16</v>
      </c>
      <c r="O15" s="105"/>
      <c r="P15" s="107"/>
      <c r="Q15" s="106"/>
      <c r="R15" s="105"/>
      <c r="S15" s="107"/>
      <c r="T15" s="106">
        <v>18</v>
      </c>
      <c r="U15" s="105"/>
      <c r="V15" s="105"/>
      <c r="W15" s="106">
        <v>12</v>
      </c>
      <c r="X15" s="105"/>
      <c r="Y15" s="108"/>
      <c r="Z15" s="104">
        <v>13</v>
      </c>
      <c r="AA15" s="105"/>
      <c r="AB15" s="107"/>
      <c r="AC15" s="106"/>
      <c r="AD15" s="105"/>
      <c r="AE15" s="107"/>
      <c r="AF15" s="106"/>
      <c r="AG15" s="105"/>
      <c r="AH15" s="107"/>
      <c r="AI15" s="106">
        <v>15</v>
      </c>
      <c r="AJ15" s="105"/>
      <c r="AK15" s="107"/>
      <c r="AL15" s="106">
        <v>15</v>
      </c>
      <c r="AM15" s="105"/>
      <c r="AN15" s="108"/>
      <c r="AO15" s="109">
        <f t="shared" si="1"/>
        <v>109</v>
      </c>
      <c r="AP15" s="186"/>
      <c r="AR15" s="389"/>
    </row>
    <row r="16" spans="1:44" s="79" customFormat="1" ht="18.95" customHeight="1" x14ac:dyDescent="0.2">
      <c r="A16" s="103">
        <f t="shared" si="0"/>
        <v>4</v>
      </c>
      <c r="B16" s="29" t="s">
        <v>51</v>
      </c>
      <c r="C16" s="104"/>
      <c r="D16" s="105"/>
      <c r="E16" s="106">
        <v>20</v>
      </c>
      <c r="F16" s="105"/>
      <c r="G16" s="106"/>
      <c r="H16" s="107"/>
      <c r="I16" s="106">
        <v>20</v>
      </c>
      <c r="J16" s="108"/>
      <c r="K16" s="104"/>
      <c r="L16" s="105"/>
      <c r="M16" s="107"/>
      <c r="N16" s="106"/>
      <c r="O16" s="105"/>
      <c r="P16" s="107"/>
      <c r="Q16" s="106">
        <v>13</v>
      </c>
      <c r="R16" s="105"/>
      <c r="S16" s="107"/>
      <c r="T16" s="106"/>
      <c r="U16" s="105"/>
      <c r="V16" s="105"/>
      <c r="W16" s="106">
        <v>16</v>
      </c>
      <c r="X16" s="105"/>
      <c r="Y16" s="108"/>
      <c r="Z16" s="104"/>
      <c r="AA16" s="105"/>
      <c r="AB16" s="107"/>
      <c r="AC16" s="106"/>
      <c r="AD16" s="105"/>
      <c r="AE16" s="107"/>
      <c r="AF16" s="106">
        <v>15</v>
      </c>
      <c r="AG16" s="105"/>
      <c r="AH16" s="107"/>
      <c r="AI16" s="106"/>
      <c r="AJ16" s="105"/>
      <c r="AK16" s="107"/>
      <c r="AL16" s="106">
        <v>18</v>
      </c>
      <c r="AM16" s="105"/>
      <c r="AN16" s="108"/>
      <c r="AO16" s="109">
        <f t="shared" si="1"/>
        <v>102</v>
      </c>
      <c r="AP16" s="186"/>
      <c r="AR16" s="186"/>
    </row>
    <row r="17" spans="1:44" s="79" customFormat="1" ht="18.95" customHeight="1" x14ac:dyDescent="0.2">
      <c r="A17" s="103">
        <f t="shared" si="0"/>
        <v>5</v>
      </c>
      <c r="B17" s="53" t="s">
        <v>64</v>
      </c>
      <c r="C17" s="104"/>
      <c r="D17" s="105"/>
      <c r="E17" s="106">
        <v>15</v>
      </c>
      <c r="F17" s="105"/>
      <c r="G17" s="106"/>
      <c r="H17" s="107"/>
      <c r="I17" s="106">
        <v>18</v>
      </c>
      <c r="J17" s="108"/>
      <c r="K17" s="104">
        <v>20</v>
      </c>
      <c r="L17" s="105"/>
      <c r="M17" s="107"/>
      <c r="N17" s="106">
        <v>18</v>
      </c>
      <c r="O17" s="105"/>
      <c r="P17" s="107"/>
      <c r="Q17" s="106"/>
      <c r="R17" s="105"/>
      <c r="S17" s="107"/>
      <c r="T17" s="106"/>
      <c r="U17" s="105"/>
      <c r="V17" s="105"/>
      <c r="W17" s="106"/>
      <c r="X17" s="105"/>
      <c r="Y17" s="108"/>
      <c r="Z17" s="104"/>
      <c r="AA17" s="105"/>
      <c r="AB17" s="107"/>
      <c r="AC17" s="106">
        <v>16</v>
      </c>
      <c r="AD17" s="105">
        <v>13</v>
      </c>
      <c r="AE17" s="107"/>
      <c r="AF17" s="106"/>
      <c r="AG17" s="105"/>
      <c r="AH17" s="107"/>
      <c r="AI17" s="106"/>
      <c r="AJ17" s="105"/>
      <c r="AK17" s="107"/>
      <c r="AL17" s="106"/>
      <c r="AM17" s="105"/>
      <c r="AN17" s="108"/>
      <c r="AO17" s="109">
        <f t="shared" si="1"/>
        <v>100</v>
      </c>
      <c r="AP17" s="186"/>
      <c r="AR17" s="186"/>
    </row>
    <row r="18" spans="1:44" s="79" customFormat="1" ht="18.95" customHeight="1" x14ac:dyDescent="0.2">
      <c r="A18" s="103">
        <f t="shared" si="0"/>
        <v>6</v>
      </c>
      <c r="B18" s="353" t="s">
        <v>49</v>
      </c>
      <c r="C18" s="104">
        <v>15</v>
      </c>
      <c r="D18" s="105"/>
      <c r="E18" s="106">
        <v>16</v>
      </c>
      <c r="F18" s="105"/>
      <c r="G18" s="106">
        <v>18</v>
      </c>
      <c r="H18" s="107"/>
      <c r="I18" s="106"/>
      <c r="J18" s="108"/>
      <c r="K18" s="104"/>
      <c r="L18" s="105"/>
      <c r="M18" s="107"/>
      <c r="N18" s="106"/>
      <c r="O18" s="105"/>
      <c r="P18" s="107"/>
      <c r="Q18" s="106"/>
      <c r="R18" s="105"/>
      <c r="S18" s="107"/>
      <c r="T18" s="106">
        <v>20</v>
      </c>
      <c r="U18" s="105"/>
      <c r="V18" s="105"/>
      <c r="W18" s="106"/>
      <c r="X18" s="105"/>
      <c r="Y18" s="108"/>
      <c r="Z18" s="104"/>
      <c r="AA18" s="105"/>
      <c r="AB18" s="107"/>
      <c r="AC18" s="106"/>
      <c r="AD18" s="105"/>
      <c r="AE18" s="107"/>
      <c r="AF18" s="106"/>
      <c r="AG18" s="105"/>
      <c r="AH18" s="107"/>
      <c r="AI18" s="106"/>
      <c r="AJ18" s="105"/>
      <c r="AK18" s="107"/>
      <c r="AL18" s="106">
        <v>13</v>
      </c>
      <c r="AM18" s="105"/>
      <c r="AN18" s="108"/>
      <c r="AO18" s="109">
        <f t="shared" si="1"/>
        <v>82</v>
      </c>
      <c r="AP18" s="186"/>
      <c r="AR18" s="186"/>
    </row>
    <row r="19" spans="1:44" s="79" customFormat="1" ht="18.95" customHeight="1" x14ac:dyDescent="0.2">
      <c r="A19" s="103">
        <f t="shared" si="0"/>
        <v>7</v>
      </c>
      <c r="B19" s="377" t="s">
        <v>68</v>
      </c>
      <c r="C19" s="104"/>
      <c r="D19" s="105"/>
      <c r="E19" s="106">
        <v>13</v>
      </c>
      <c r="F19" s="105"/>
      <c r="G19" s="106"/>
      <c r="H19" s="107"/>
      <c r="I19" s="106">
        <v>14</v>
      </c>
      <c r="J19" s="108"/>
      <c r="K19" s="104"/>
      <c r="L19" s="105"/>
      <c r="M19" s="107"/>
      <c r="N19" s="106"/>
      <c r="O19" s="105"/>
      <c r="P19" s="107"/>
      <c r="Q19" s="106">
        <v>20</v>
      </c>
      <c r="R19" s="105"/>
      <c r="S19" s="107"/>
      <c r="T19" s="106">
        <v>12</v>
      </c>
      <c r="U19" s="105"/>
      <c r="V19" s="105"/>
      <c r="W19" s="106"/>
      <c r="X19" s="105"/>
      <c r="Y19" s="108"/>
      <c r="Z19" s="104"/>
      <c r="AA19" s="105"/>
      <c r="AB19" s="107"/>
      <c r="AC19" s="106"/>
      <c r="AD19" s="105"/>
      <c r="AE19" s="107"/>
      <c r="AF19" s="106"/>
      <c r="AG19" s="105"/>
      <c r="AH19" s="107"/>
      <c r="AI19" s="106">
        <v>18</v>
      </c>
      <c r="AJ19" s="105"/>
      <c r="AK19" s="107"/>
      <c r="AL19" s="106"/>
      <c r="AM19" s="105"/>
      <c r="AN19" s="108"/>
      <c r="AO19" s="109">
        <f t="shared" si="1"/>
        <v>77</v>
      </c>
      <c r="AP19" s="186"/>
      <c r="AR19" s="186"/>
    </row>
    <row r="20" spans="1:44" s="79" customFormat="1" ht="18.95" customHeight="1" x14ac:dyDescent="0.2">
      <c r="A20" s="103">
        <f t="shared" si="0"/>
        <v>8</v>
      </c>
      <c r="B20" s="53" t="s">
        <v>61</v>
      </c>
      <c r="C20" s="104"/>
      <c r="D20" s="105"/>
      <c r="E20" s="106">
        <v>11</v>
      </c>
      <c r="F20" s="105"/>
      <c r="G20" s="106"/>
      <c r="H20" s="107"/>
      <c r="I20" s="106"/>
      <c r="J20" s="108"/>
      <c r="K20" s="104"/>
      <c r="L20" s="105"/>
      <c r="M20" s="107"/>
      <c r="N20" s="106"/>
      <c r="O20" s="105"/>
      <c r="P20" s="107"/>
      <c r="Q20" s="106"/>
      <c r="R20" s="105"/>
      <c r="S20" s="107"/>
      <c r="T20" s="106">
        <v>3</v>
      </c>
      <c r="U20" s="105"/>
      <c r="V20" s="105"/>
      <c r="W20" s="106">
        <v>9</v>
      </c>
      <c r="X20" s="105"/>
      <c r="Y20" s="108"/>
      <c r="Z20" s="104">
        <v>16</v>
      </c>
      <c r="AA20" s="105"/>
      <c r="AB20" s="107"/>
      <c r="AC20" s="106"/>
      <c r="AD20" s="105"/>
      <c r="AE20" s="107"/>
      <c r="AF20" s="106"/>
      <c r="AG20" s="105"/>
      <c r="AH20" s="107"/>
      <c r="AI20" s="106">
        <v>12</v>
      </c>
      <c r="AJ20" s="105">
        <v>9</v>
      </c>
      <c r="AK20" s="107">
        <v>7</v>
      </c>
      <c r="AL20" s="106">
        <v>9</v>
      </c>
      <c r="AM20" s="105"/>
      <c r="AN20" s="108"/>
      <c r="AO20" s="109">
        <f t="shared" si="1"/>
        <v>76</v>
      </c>
      <c r="AP20" s="186"/>
      <c r="AR20" s="186"/>
    </row>
    <row r="21" spans="1:44" s="79" customFormat="1" ht="18.95" customHeight="1" x14ac:dyDescent="0.2">
      <c r="A21" s="103">
        <f t="shared" si="0"/>
        <v>9</v>
      </c>
      <c r="B21" s="53" t="s">
        <v>69</v>
      </c>
      <c r="C21" s="104"/>
      <c r="D21" s="105"/>
      <c r="E21" s="106"/>
      <c r="F21" s="105"/>
      <c r="G21" s="106"/>
      <c r="H21" s="107"/>
      <c r="I21" s="106"/>
      <c r="J21" s="108"/>
      <c r="K21" s="104"/>
      <c r="L21" s="105"/>
      <c r="M21" s="107"/>
      <c r="N21" s="106">
        <v>20</v>
      </c>
      <c r="O21" s="105"/>
      <c r="P21" s="107"/>
      <c r="Q21" s="106"/>
      <c r="R21" s="105"/>
      <c r="S21" s="107"/>
      <c r="T21" s="106"/>
      <c r="U21" s="105"/>
      <c r="V21" s="105"/>
      <c r="W21" s="106"/>
      <c r="X21" s="105"/>
      <c r="Y21" s="108"/>
      <c r="Z21" s="104"/>
      <c r="AA21" s="105"/>
      <c r="AB21" s="107"/>
      <c r="AC21" s="106">
        <v>18</v>
      </c>
      <c r="AD21" s="105"/>
      <c r="AE21" s="107"/>
      <c r="AF21" s="106"/>
      <c r="AG21" s="105"/>
      <c r="AH21" s="107"/>
      <c r="AI21" s="106">
        <v>16</v>
      </c>
      <c r="AJ21" s="105">
        <v>3</v>
      </c>
      <c r="AK21" s="107"/>
      <c r="AL21" s="106">
        <v>10</v>
      </c>
      <c r="AM21" s="105"/>
      <c r="AN21" s="108"/>
      <c r="AO21" s="109">
        <f t="shared" si="1"/>
        <v>67</v>
      </c>
      <c r="AP21" s="186"/>
      <c r="AR21" s="186"/>
    </row>
    <row r="22" spans="1:44" s="79" customFormat="1" ht="18.95" customHeight="1" x14ac:dyDescent="0.2">
      <c r="A22" s="103">
        <f t="shared" si="0"/>
        <v>10</v>
      </c>
      <c r="B22" s="29" t="s">
        <v>54</v>
      </c>
      <c r="C22" s="104"/>
      <c r="D22" s="105"/>
      <c r="E22" s="106"/>
      <c r="F22" s="105"/>
      <c r="G22" s="106">
        <v>20</v>
      </c>
      <c r="H22" s="107"/>
      <c r="I22" s="106"/>
      <c r="J22" s="108"/>
      <c r="K22" s="104">
        <v>18</v>
      </c>
      <c r="L22" s="105"/>
      <c r="M22" s="107"/>
      <c r="N22" s="106"/>
      <c r="O22" s="105"/>
      <c r="P22" s="107"/>
      <c r="Q22" s="106">
        <v>16</v>
      </c>
      <c r="R22" s="105"/>
      <c r="S22" s="107"/>
      <c r="T22" s="106">
        <v>11</v>
      </c>
      <c r="U22" s="105"/>
      <c r="V22" s="105"/>
      <c r="W22" s="106"/>
      <c r="X22" s="105"/>
      <c r="Y22" s="108"/>
      <c r="Z22" s="104"/>
      <c r="AA22" s="105"/>
      <c r="AB22" s="107"/>
      <c r="AC22" s="106"/>
      <c r="AD22" s="105"/>
      <c r="AE22" s="107"/>
      <c r="AF22" s="106"/>
      <c r="AG22" s="105"/>
      <c r="AH22" s="107"/>
      <c r="AI22" s="106"/>
      <c r="AJ22" s="105"/>
      <c r="AK22" s="107"/>
      <c r="AL22" s="106"/>
      <c r="AM22" s="105"/>
      <c r="AN22" s="108"/>
      <c r="AO22" s="109">
        <f t="shared" si="1"/>
        <v>65</v>
      </c>
      <c r="AP22" s="186"/>
      <c r="AR22" s="186"/>
    </row>
    <row r="23" spans="1:44" s="79" customFormat="1" ht="18.95" customHeight="1" x14ac:dyDescent="0.2">
      <c r="A23" s="103">
        <v>11</v>
      </c>
      <c r="B23" s="113" t="s">
        <v>57</v>
      </c>
      <c r="C23" s="104"/>
      <c r="D23" s="105"/>
      <c r="E23" s="106"/>
      <c r="F23" s="105"/>
      <c r="G23" s="106"/>
      <c r="H23" s="107"/>
      <c r="I23" s="106">
        <v>18</v>
      </c>
      <c r="J23" s="108"/>
      <c r="K23" s="104">
        <v>15</v>
      </c>
      <c r="L23" s="105">
        <v>14</v>
      </c>
      <c r="M23" s="107"/>
      <c r="N23" s="106"/>
      <c r="O23" s="105"/>
      <c r="P23" s="107"/>
      <c r="Q23" s="106"/>
      <c r="R23" s="105"/>
      <c r="S23" s="107"/>
      <c r="T23" s="106"/>
      <c r="U23" s="105"/>
      <c r="V23" s="105"/>
      <c r="W23" s="106">
        <v>7</v>
      </c>
      <c r="X23" s="105"/>
      <c r="Y23" s="108"/>
      <c r="Z23" s="104"/>
      <c r="AA23" s="105"/>
      <c r="AB23" s="107"/>
      <c r="AC23" s="106"/>
      <c r="AD23" s="105"/>
      <c r="AE23" s="107"/>
      <c r="AF23" s="106"/>
      <c r="AG23" s="105"/>
      <c r="AH23" s="107"/>
      <c r="AI23" s="106">
        <v>11</v>
      </c>
      <c r="AJ23" s="105"/>
      <c r="AK23" s="107"/>
      <c r="AL23" s="106"/>
      <c r="AM23" s="105"/>
      <c r="AN23" s="108"/>
      <c r="AO23" s="109">
        <f t="shared" si="1"/>
        <v>65</v>
      </c>
      <c r="AP23" s="186"/>
      <c r="AR23" s="186"/>
    </row>
    <row r="24" spans="1:44" s="79" customFormat="1" ht="18.95" customHeight="1" x14ac:dyDescent="0.2">
      <c r="A24" s="103">
        <v>12</v>
      </c>
      <c r="B24" s="53" t="s">
        <v>60</v>
      </c>
      <c r="C24" s="104"/>
      <c r="D24" s="105"/>
      <c r="E24" s="106"/>
      <c r="F24" s="105"/>
      <c r="G24" s="106"/>
      <c r="H24" s="107"/>
      <c r="I24" s="106">
        <v>16</v>
      </c>
      <c r="J24" s="108"/>
      <c r="K24" s="104"/>
      <c r="L24" s="105"/>
      <c r="M24" s="107"/>
      <c r="N24" s="106"/>
      <c r="O24" s="105"/>
      <c r="P24" s="107"/>
      <c r="Q24" s="106"/>
      <c r="R24" s="105"/>
      <c r="S24" s="107"/>
      <c r="T24" s="106">
        <v>7</v>
      </c>
      <c r="U24" s="105">
        <v>4</v>
      </c>
      <c r="V24" s="105"/>
      <c r="W24" s="106">
        <v>13</v>
      </c>
      <c r="X24" s="105"/>
      <c r="Y24" s="108"/>
      <c r="Z24" s="104"/>
      <c r="AA24" s="105"/>
      <c r="AB24" s="107"/>
      <c r="AC24" s="106"/>
      <c r="AD24" s="105"/>
      <c r="AE24" s="107"/>
      <c r="AF24" s="106">
        <v>12</v>
      </c>
      <c r="AG24" s="105"/>
      <c r="AH24" s="107"/>
      <c r="AI24" s="106">
        <v>13</v>
      </c>
      <c r="AJ24" s="105"/>
      <c r="AK24" s="107"/>
      <c r="AL24" s="106"/>
      <c r="AM24" s="105"/>
      <c r="AN24" s="108"/>
      <c r="AO24" s="109">
        <f t="shared" si="1"/>
        <v>65</v>
      </c>
      <c r="AP24" s="186"/>
      <c r="AR24" s="186"/>
    </row>
    <row r="25" spans="1:44" s="79" customFormat="1" ht="18.95" customHeight="1" x14ac:dyDescent="0.2">
      <c r="A25" s="103">
        <f t="shared" ref="A25:A31" si="2">_xlfn.RANK.EQ(AO25,AO$13:AO$35)</f>
        <v>13</v>
      </c>
      <c r="B25" s="53" t="s">
        <v>59</v>
      </c>
      <c r="C25" s="104"/>
      <c r="D25" s="105"/>
      <c r="E25" s="106">
        <v>14</v>
      </c>
      <c r="F25" s="105"/>
      <c r="G25" s="106"/>
      <c r="H25" s="107"/>
      <c r="I25" s="106"/>
      <c r="J25" s="108"/>
      <c r="K25" s="104"/>
      <c r="L25" s="105"/>
      <c r="M25" s="107"/>
      <c r="N25" s="106"/>
      <c r="O25" s="105"/>
      <c r="P25" s="107"/>
      <c r="Q25" s="106">
        <v>18</v>
      </c>
      <c r="R25" s="105"/>
      <c r="S25" s="107"/>
      <c r="T25" s="106">
        <v>14</v>
      </c>
      <c r="U25" s="105"/>
      <c r="V25" s="105"/>
      <c r="W25" s="106"/>
      <c r="X25" s="105"/>
      <c r="Y25" s="108"/>
      <c r="Z25" s="104"/>
      <c r="AA25" s="105"/>
      <c r="AB25" s="107"/>
      <c r="AC25" s="106"/>
      <c r="AD25" s="105"/>
      <c r="AE25" s="107"/>
      <c r="AF25" s="106">
        <v>11</v>
      </c>
      <c r="AG25" s="105"/>
      <c r="AH25" s="107"/>
      <c r="AI25" s="106"/>
      <c r="AJ25" s="105"/>
      <c r="AK25" s="107"/>
      <c r="AL25" s="106"/>
      <c r="AM25" s="105"/>
      <c r="AN25" s="108"/>
      <c r="AO25" s="109">
        <f t="shared" si="1"/>
        <v>57</v>
      </c>
      <c r="AP25" s="186"/>
      <c r="AR25" s="186"/>
    </row>
    <row r="26" spans="1:44" s="79" customFormat="1" ht="18.95" customHeight="1" x14ac:dyDescent="0.2">
      <c r="A26" s="103">
        <f t="shared" si="2"/>
        <v>14</v>
      </c>
      <c r="B26" s="53" t="s">
        <v>58</v>
      </c>
      <c r="C26" s="104"/>
      <c r="D26" s="105"/>
      <c r="E26" s="106">
        <v>8</v>
      </c>
      <c r="F26" s="105"/>
      <c r="G26" s="106"/>
      <c r="H26" s="107"/>
      <c r="I26" s="106"/>
      <c r="J26" s="108"/>
      <c r="K26" s="104"/>
      <c r="L26" s="105"/>
      <c r="M26" s="107"/>
      <c r="N26" s="106"/>
      <c r="O26" s="105"/>
      <c r="P26" s="107"/>
      <c r="Q26" s="106"/>
      <c r="R26" s="105"/>
      <c r="S26" s="107"/>
      <c r="T26" s="106"/>
      <c r="U26" s="105"/>
      <c r="V26" s="105"/>
      <c r="W26" s="106">
        <v>13</v>
      </c>
      <c r="X26" s="105"/>
      <c r="Y26" s="108"/>
      <c r="Z26" s="104"/>
      <c r="AA26" s="105"/>
      <c r="AB26" s="107"/>
      <c r="AC26" s="106">
        <v>14</v>
      </c>
      <c r="AD26" s="105"/>
      <c r="AE26" s="107"/>
      <c r="AF26" s="106">
        <v>16</v>
      </c>
      <c r="AG26" s="105"/>
      <c r="AH26" s="107"/>
      <c r="AI26" s="106"/>
      <c r="AJ26" s="105"/>
      <c r="AK26" s="107"/>
      <c r="AL26" s="106"/>
      <c r="AM26" s="105"/>
      <c r="AN26" s="108"/>
      <c r="AO26" s="109">
        <f t="shared" si="1"/>
        <v>51</v>
      </c>
      <c r="AP26" s="186"/>
      <c r="AR26" s="186"/>
    </row>
    <row r="27" spans="1:44" s="79" customFormat="1" ht="18.95" customHeight="1" x14ac:dyDescent="0.2">
      <c r="A27" s="103">
        <f t="shared" si="2"/>
        <v>15</v>
      </c>
      <c r="B27" s="29" t="s">
        <v>47</v>
      </c>
      <c r="C27" s="104">
        <v>16</v>
      </c>
      <c r="D27" s="105"/>
      <c r="E27" s="106"/>
      <c r="F27" s="105"/>
      <c r="G27" s="106"/>
      <c r="H27" s="107"/>
      <c r="I27" s="106"/>
      <c r="J27" s="108"/>
      <c r="K27" s="104"/>
      <c r="L27" s="105"/>
      <c r="M27" s="107"/>
      <c r="N27" s="106"/>
      <c r="O27" s="105"/>
      <c r="P27" s="107"/>
      <c r="Q27" s="106"/>
      <c r="R27" s="105"/>
      <c r="S27" s="107"/>
      <c r="T27" s="106"/>
      <c r="U27" s="105"/>
      <c r="V27" s="105"/>
      <c r="W27" s="106"/>
      <c r="X27" s="105"/>
      <c r="Y27" s="108"/>
      <c r="Z27" s="104"/>
      <c r="AA27" s="105"/>
      <c r="AB27" s="107"/>
      <c r="AC27" s="106"/>
      <c r="AD27" s="105"/>
      <c r="AE27" s="107"/>
      <c r="AF27" s="106">
        <v>13</v>
      </c>
      <c r="AG27" s="105"/>
      <c r="AH27" s="107"/>
      <c r="AI27" s="106">
        <v>14</v>
      </c>
      <c r="AJ27" s="105"/>
      <c r="AK27" s="107"/>
      <c r="AL27" s="106"/>
      <c r="AM27" s="105"/>
      <c r="AN27" s="108"/>
      <c r="AO27" s="109">
        <f t="shared" si="1"/>
        <v>43</v>
      </c>
      <c r="AP27" s="186"/>
      <c r="AR27" s="186"/>
    </row>
    <row r="28" spans="1:44" s="79" customFormat="1" ht="18.95" customHeight="1" x14ac:dyDescent="0.2">
      <c r="A28" s="103">
        <f t="shared" si="2"/>
        <v>16</v>
      </c>
      <c r="B28" s="29" t="s">
        <v>52</v>
      </c>
      <c r="C28" s="104"/>
      <c r="D28" s="105"/>
      <c r="E28" s="106"/>
      <c r="F28" s="105"/>
      <c r="G28" s="106"/>
      <c r="H28" s="107"/>
      <c r="I28" s="106"/>
      <c r="J28" s="108"/>
      <c r="K28" s="104"/>
      <c r="L28" s="105"/>
      <c r="M28" s="107"/>
      <c r="N28" s="106"/>
      <c r="O28" s="105"/>
      <c r="P28" s="107"/>
      <c r="Q28" s="106"/>
      <c r="R28" s="105"/>
      <c r="S28" s="107"/>
      <c r="T28" s="106"/>
      <c r="U28" s="105"/>
      <c r="V28" s="105"/>
      <c r="W28" s="106">
        <v>20</v>
      </c>
      <c r="X28" s="105"/>
      <c r="Y28" s="108"/>
      <c r="Z28" s="104"/>
      <c r="AA28" s="105"/>
      <c r="AB28" s="107"/>
      <c r="AC28" s="106"/>
      <c r="AD28" s="105"/>
      <c r="AE28" s="107"/>
      <c r="AF28" s="106"/>
      <c r="AG28" s="105"/>
      <c r="AH28" s="107"/>
      <c r="AI28" s="106"/>
      <c r="AJ28" s="105"/>
      <c r="AK28" s="107"/>
      <c r="AL28" s="106">
        <v>12</v>
      </c>
      <c r="AM28" s="105"/>
      <c r="AN28" s="108"/>
      <c r="AO28" s="109">
        <f t="shared" si="1"/>
        <v>32</v>
      </c>
      <c r="AP28" s="186"/>
      <c r="AR28" s="186"/>
    </row>
    <row r="29" spans="1:44" s="79" customFormat="1" ht="18.95" customHeight="1" x14ac:dyDescent="0.2">
      <c r="A29" s="103">
        <f t="shared" si="2"/>
        <v>16</v>
      </c>
      <c r="B29" s="392" t="s">
        <v>44</v>
      </c>
      <c r="C29" s="104">
        <v>14</v>
      </c>
      <c r="D29" s="105"/>
      <c r="E29" s="106">
        <v>18</v>
      </c>
      <c r="F29" s="105"/>
      <c r="G29" s="106"/>
      <c r="H29" s="107"/>
      <c r="I29" s="106"/>
      <c r="J29" s="108"/>
      <c r="K29" s="104"/>
      <c r="L29" s="105"/>
      <c r="M29" s="107"/>
      <c r="N29" s="106"/>
      <c r="O29" s="105"/>
      <c r="P29" s="107"/>
      <c r="Q29" s="106"/>
      <c r="R29" s="105"/>
      <c r="S29" s="107"/>
      <c r="T29" s="106"/>
      <c r="U29" s="105"/>
      <c r="V29" s="105"/>
      <c r="W29" s="106"/>
      <c r="X29" s="105"/>
      <c r="Y29" s="108"/>
      <c r="Z29" s="104"/>
      <c r="AA29" s="105"/>
      <c r="AB29" s="107"/>
      <c r="AC29" s="106"/>
      <c r="AD29" s="105"/>
      <c r="AE29" s="107"/>
      <c r="AF29" s="106"/>
      <c r="AG29" s="105"/>
      <c r="AH29" s="107"/>
      <c r="AI29" s="106"/>
      <c r="AJ29" s="105"/>
      <c r="AK29" s="107"/>
      <c r="AL29" s="106"/>
      <c r="AM29" s="105"/>
      <c r="AN29" s="108"/>
      <c r="AO29" s="109">
        <f t="shared" si="1"/>
        <v>32</v>
      </c>
      <c r="AP29" s="186"/>
      <c r="AR29" s="186"/>
    </row>
    <row r="30" spans="1:44" s="79" customFormat="1" ht="18.95" customHeight="1" x14ac:dyDescent="0.2">
      <c r="A30" s="103">
        <f t="shared" si="2"/>
        <v>18</v>
      </c>
      <c r="B30" s="29" t="s">
        <v>45</v>
      </c>
      <c r="C30" s="104"/>
      <c r="D30" s="105"/>
      <c r="E30" s="106"/>
      <c r="F30" s="105"/>
      <c r="G30" s="106"/>
      <c r="H30" s="107"/>
      <c r="I30" s="106"/>
      <c r="J30" s="108"/>
      <c r="K30" s="104"/>
      <c r="L30" s="105"/>
      <c r="M30" s="107"/>
      <c r="N30" s="106"/>
      <c r="O30" s="105"/>
      <c r="P30" s="107"/>
      <c r="Q30" s="106"/>
      <c r="R30" s="105"/>
      <c r="S30" s="107"/>
      <c r="T30" s="106">
        <v>16</v>
      </c>
      <c r="U30" s="105"/>
      <c r="V30" s="105"/>
      <c r="W30" s="106"/>
      <c r="X30" s="105"/>
      <c r="Y30" s="108"/>
      <c r="Z30" s="104"/>
      <c r="AA30" s="105"/>
      <c r="AB30" s="107"/>
      <c r="AC30" s="106">
        <v>15</v>
      </c>
      <c r="AD30" s="105"/>
      <c r="AE30" s="107"/>
      <c r="AF30" s="106"/>
      <c r="AG30" s="105"/>
      <c r="AH30" s="107"/>
      <c r="AI30" s="106"/>
      <c r="AJ30" s="105"/>
      <c r="AK30" s="107"/>
      <c r="AL30" s="106"/>
      <c r="AM30" s="105"/>
      <c r="AN30" s="108"/>
      <c r="AO30" s="109">
        <f t="shared" si="1"/>
        <v>31</v>
      </c>
      <c r="AP30" s="186"/>
      <c r="AR30" s="186"/>
    </row>
    <row r="31" spans="1:44" s="79" customFormat="1" ht="18.95" customHeight="1" x14ac:dyDescent="0.2">
      <c r="A31" s="103">
        <f t="shared" si="2"/>
        <v>19</v>
      </c>
      <c r="B31" s="29" t="s">
        <v>48</v>
      </c>
      <c r="C31" s="104"/>
      <c r="D31" s="105"/>
      <c r="E31" s="106"/>
      <c r="F31" s="105"/>
      <c r="G31" s="106"/>
      <c r="H31" s="107"/>
      <c r="I31" s="106"/>
      <c r="J31" s="108"/>
      <c r="K31" s="104"/>
      <c r="L31" s="105"/>
      <c r="M31" s="107"/>
      <c r="N31" s="106"/>
      <c r="O31" s="105"/>
      <c r="P31" s="107"/>
      <c r="Q31" s="106"/>
      <c r="R31" s="105"/>
      <c r="S31" s="107"/>
      <c r="T31" s="106"/>
      <c r="U31" s="105"/>
      <c r="V31" s="105"/>
      <c r="W31" s="106"/>
      <c r="X31" s="105"/>
      <c r="Y31" s="108"/>
      <c r="Z31" s="104"/>
      <c r="AA31" s="105"/>
      <c r="AB31" s="107"/>
      <c r="AC31" s="106"/>
      <c r="AD31" s="105"/>
      <c r="AE31" s="107"/>
      <c r="AF31" s="106">
        <v>20</v>
      </c>
      <c r="AG31" s="105"/>
      <c r="AH31" s="107"/>
      <c r="AI31" s="106"/>
      <c r="AJ31" s="105"/>
      <c r="AK31" s="107"/>
      <c r="AL31" s="106"/>
      <c r="AM31" s="105"/>
      <c r="AN31" s="108"/>
      <c r="AO31" s="109">
        <f t="shared" si="1"/>
        <v>20</v>
      </c>
      <c r="AP31" s="186"/>
      <c r="AR31" s="186"/>
    </row>
    <row r="32" spans="1:44" s="79" customFormat="1" ht="18.95" customHeight="1" x14ac:dyDescent="0.2">
      <c r="A32" s="103">
        <v>20</v>
      </c>
      <c r="B32" s="42" t="s">
        <v>142</v>
      </c>
      <c r="C32" s="104"/>
      <c r="D32" s="105"/>
      <c r="E32" s="106"/>
      <c r="F32" s="105"/>
      <c r="G32" s="106"/>
      <c r="H32" s="107"/>
      <c r="I32" s="106"/>
      <c r="J32" s="108"/>
      <c r="K32" s="104"/>
      <c r="L32" s="105"/>
      <c r="M32" s="107"/>
      <c r="N32" s="106"/>
      <c r="O32" s="105"/>
      <c r="P32" s="107"/>
      <c r="Q32" s="106"/>
      <c r="R32" s="105"/>
      <c r="S32" s="107"/>
      <c r="T32" s="106"/>
      <c r="U32" s="105"/>
      <c r="V32" s="105"/>
      <c r="W32" s="106">
        <v>10</v>
      </c>
      <c r="X32" s="105"/>
      <c r="Y32" s="108"/>
      <c r="Z32" s="104"/>
      <c r="AA32" s="105"/>
      <c r="AB32" s="107"/>
      <c r="AC32" s="106"/>
      <c r="AD32" s="105"/>
      <c r="AE32" s="107"/>
      <c r="AF32" s="106">
        <v>10</v>
      </c>
      <c r="AG32" s="105"/>
      <c r="AH32" s="107"/>
      <c r="AI32" s="106"/>
      <c r="AJ32" s="105"/>
      <c r="AK32" s="107"/>
      <c r="AL32" s="106"/>
      <c r="AM32" s="105"/>
      <c r="AN32" s="108"/>
      <c r="AO32" s="109">
        <f t="shared" si="1"/>
        <v>20</v>
      </c>
      <c r="AP32" s="186"/>
      <c r="AR32" s="186"/>
    </row>
    <row r="33" spans="1:44" s="79" customFormat="1" ht="18.95" customHeight="1" x14ac:dyDescent="0.2">
      <c r="A33" s="103">
        <f>_xlfn.RANK.EQ(AO33,AO$13:AO$35)</f>
        <v>21</v>
      </c>
      <c r="B33" s="53" t="s">
        <v>66</v>
      </c>
      <c r="C33" s="104">
        <v>18</v>
      </c>
      <c r="D33" s="105"/>
      <c r="E33" s="106"/>
      <c r="F33" s="105"/>
      <c r="G33" s="106"/>
      <c r="H33" s="107"/>
      <c r="I33" s="106"/>
      <c r="J33" s="108"/>
      <c r="K33" s="104"/>
      <c r="L33" s="105"/>
      <c r="M33" s="107"/>
      <c r="N33" s="106"/>
      <c r="O33" s="105"/>
      <c r="P33" s="107"/>
      <c r="Q33" s="106"/>
      <c r="R33" s="105"/>
      <c r="S33" s="107"/>
      <c r="T33" s="106"/>
      <c r="U33" s="105"/>
      <c r="V33" s="105"/>
      <c r="W33" s="106"/>
      <c r="X33" s="105"/>
      <c r="Y33" s="108"/>
      <c r="Z33" s="104"/>
      <c r="AA33" s="105"/>
      <c r="AB33" s="107"/>
      <c r="AC33" s="106"/>
      <c r="AD33" s="105"/>
      <c r="AE33" s="107"/>
      <c r="AF33" s="106"/>
      <c r="AG33" s="105"/>
      <c r="AH33" s="107"/>
      <c r="AI33" s="106"/>
      <c r="AJ33" s="105"/>
      <c r="AK33" s="107"/>
      <c r="AL33" s="106"/>
      <c r="AM33" s="105"/>
      <c r="AN33" s="108"/>
      <c r="AO33" s="109">
        <f t="shared" si="1"/>
        <v>18</v>
      </c>
      <c r="AP33" s="186"/>
      <c r="AR33" s="186"/>
    </row>
    <row r="34" spans="1:44" s="79" customFormat="1" ht="18.95" customHeight="1" x14ac:dyDescent="0.2">
      <c r="A34" s="103">
        <v>22</v>
      </c>
      <c r="B34" s="29" t="s">
        <v>50</v>
      </c>
      <c r="C34" s="104"/>
      <c r="D34" s="105"/>
      <c r="E34" s="106"/>
      <c r="F34" s="105"/>
      <c r="G34" s="106"/>
      <c r="H34" s="107"/>
      <c r="I34" s="106"/>
      <c r="J34" s="108"/>
      <c r="K34" s="104"/>
      <c r="L34" s="105"/>
      <c r="M34" s="107"/>
      <c r="N34" s="106"/>
      <c r="O34" s="105"/>
      <c r="P34" s="107"/>
      <c r="Q34" s="106"/>
      <c r="R34" s="105"/>
      <c r="S34" s="107"/>
      <c r="T34" s="106">
        <v>10</v>
      </c>
      <c r="U34" s="105"/>
      <c r="V34" s="105"/>
      <c r="W34" s="106">
        <v>8</v>
      </c>
      <c r="X34" s="105"/>
      <c r="Y34" s="108"/>
      <c r="Z34" s="104"/>
      <c r="AA34" s="105"/>
      <c r="AB34" s="107"/>
      <c r="AC34" s="106"/>
      <c r="AD34" s="105"/>
      <c r="AE34" s="107"/>
      <c r="AF34" s="106"/>
      <c r="AG34" s="105"/>
      <c r="AH34" s="107"/>
      <c r="AI34" s="106"/>
      <c r="AJ34" s="105"/>
      <c r="AK34" s="107"/>
      <c r="AL34" s="106"/>
      <c r="AM34" s="105"/>
      <c r="AN34" s="108"/>
      <c r="AO34" s="109">
        <f t="shared" si="1"/>
        <v>18</v>
      </c>
      <c r="AP34" s="186"/>
      <c r="AR34" s="186"/>
    </row>
    <row r="35" spans="1:44" s="79" customFormat="1" ht="18.95" customHeight="1" x14ac:dyDescent="0.2">
      <c r="A35" s="103">
        <f>_xlfn.RANK.EQ(AO35,AO$13:AO$35)</f>
        <v>23</v>
      </c>
      <c r="B35" s="29" t="s">
        <v>46</v>
      </c>
      <c r="C35" s="104"/>
      <c r="D35" s="105"/>
      <c r="E35" s="106"/>
      <c r="F35" s="105"/>
      <c r="G35" s="106"/>
      <c r="H35" s="107"/>
      <c r="I35" s="106"/>
      <c r="J35" s="108"/>
      <c r="K35" s="104"/>
      <c r="L35" s="105"/>
      <c r="M35" s="107"/>
      <c r="N35" s="106"/>
      <c r="O35" s="105"/>
      <c r="P35" s="107"/>
      <c r="Q35" s="106"/>
      <c r="R35" s="105"/>
      <c r="S35" s="107"/>
      <c r="T35" s="106"/>
      <c r="U35" s="105"/>
      <c r="V35" s="105"/>
      <c r="W35" s="106"/>
      <c r="X35" s="105"/>
      <c r="Y35" s="108"/>
      <c r="Z35" s="104">
        <v>14</v>
      </c>
      <c r="AA35" s="105"/>
      <c r="AB35" s="107"/>
      <c r="AC35" s="106"/>
      <c r="AD35" s="105"/>
      <c r="AE35" s="107"/>
      <c r="AF35" s="106"/>
      <c r="AG35" s="105"/>
      <c r="AH35" s="107"/>
      <c r="AI35" s="106"/>
      <c r="AJ35" s="105"/>
      <c r="AK35" s="107"/>
      <c r="AL35" s="106"/>
      <c r="AM35" s="105"/>
      <c r="AN35" s="108"/>
      <c r="AO35" s="109">
        <f t="shared" si="1"/>
        <v>14</v>
      </c>
      <c r="AP35" s="186"/>
      <c r="AR35" s="186"/>
    </row>
    <row r="36" spans="1:44" s="79" customFormat="1" ht="9" customHeight="1" x14ac:dyDescent="0.2">
      <c r="A36" s="89"/>
      <c r="B36" s="114"/>
      <c r="C36" s="111"/>
      <c r="D36" s="86"/>
      <c r="E36" s="111"/>
      <c r="F36" s="86"/>
      <c r="G36" s="111"/>
      <c r="H36" s="86"/>
      <c r="I36" s="111"/>
      <c r="J36" s="86"/>
      <c r="K36" s="110"/>
      <c r="L36" s="86"/>
      <c r="M36" s="86"/>
      <c r="N36" s="111"/>
      <c r="O36" s="86"/>
      <c r="P36" s="86"/>
      <c r="Q36" s="111"/>
      <c r="R36" s="86"/>
      <c r="S36" s="86"/>
      <c r="T36" s="111"/>
      <c r="U36" s="111"/>
      <c r="V36" s="86"/>
      <c r="W36" s="111"/>
      <c r="X36" s="86"/>
      <c r="Y36" s="86"/>
      <c r="Z36" s="111"/>
      <c r="AA36" s="86"/>
      <c r="AB36" s="86"/>
      <c r="AC36" s="86"/>
      <c r="AD36" s="86"/>
      <c r="AE36" s="86"/>
      <c r="AF36" s="111"/>
      <c r="AG36" s="86"/>
      <c r="AH36" s="86"/>
      <c r="AI36" s="111"/>
      <c r="AJ36" s="86"/>
      <c r="AK36" s="86"/>
      <c r="AL36" s="111"/>
      <c r="AM36" s="86"/>
      <c r="AN36" s="86"/>
      <c r="AO36" s="112"/>
    </row>
    <row r="37" spans="1:44" s="79" customFormat="1" ht="33" customHeight="1" thickBot="1" x14ac:dyDescent="0.25">
      <c r="A37" s="465" t="s">
        <v>85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</row>
    <row r="38" spans="1:44" s="79" customFormat="1" ht="20.45" customHeight="1" thickBot="1" x14ac:dyDescent="0.25">
      <c r="A38" s="115"/>
      <c r="B38" s="116" t="s">
        <v>8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8">
        <v>11</v>
      </c>
      <c r="N38" s="118">
        <v>12</v>
      </c>
      <c r="O38" s="118">
        <v>13</v>
      </c>
      <c r="P38" s="118">
        <v>14</v>
      </c>
      <c r="Q38" s="118">
        <v>15</v>
      </c>
      <c r="R38" s="118">
        <v>16</v>
      </c>
      <c r="S38" s="118">
        <v>17</v>
      </c>
      <c r="T38" s="119">
        <v>18</v>
      </c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</row>
    <row r="39" spans="1:44" s="79" customFormat="1" ht="20.45" customHeight="1" x14ac:dyDescent="0.2">
      <c r="A39" s="115"/>
      <c r="B39" s="117" t="s">
        <v>26</v>
      </c>
      <c r="C39" s="117">
        <v>20</v>
      </c>
      <c r="D39" s="117">
        <v>18</v>
      </c>
      <c r="E39" s="117">
        <v>16</v>
      </c>
      <c r="F39" s="117">
        <v>15</v>
      </c>
      <c r="G39" s="117">
        <v>14</v>
      </c>
      <c r="H39" s="117">
        <v>13</v>
      </c>
      <c r="I39" s="117">
        <v>12</v>
      </c>
      <c r="J39" s="117">
        <v>11</v>
      </c>
      <c r="K39" s="117">
        <v>10</v>
      </c>
      <c r="L39" s="117">
        <v>9</v>
      </c>
      <c r="M39" s="117">
        <v>8</v>
      </c>
      <c r="N39" s="117">
        <v>7</v>
      </c>
      <c r="O39" s="117">
        <v>6</v>
      </c>
      <c r="P39" s="117">
        <v>5</v>
      </c>
      <c r="Q39" s="117">
        <v>4</v>
      </c>
      <c r="R39" s="117">
        <v>3</v>
      </c>
      <c r="S39" s="117">
        <v>2</v>
      </c>
      <c r="T39" s="117">
        <v>1</v>
      </c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</row>
    <row r="40" spans="1:44" s="79" customFormat="1" x14ac:dyDescent="0.2">
      <c r="B40" s="86"/>
      <c r="C40" s="86"/>
      <c r="D40" s="86"/>
      <c r="E40" s="86"/>
      <c r="F40" s="86"/>
    </row>
    <row r="41" spans="1:44" s="79" customFormat="1" x14ac:dyDescent="0.2">
      <c r="A41" s="86"/>
      <c r="B41" s="86"/>
      <c r="C41" s="111"/>
      <c r="D41" s="86"/>
      <c r="E41" s="111"/>
      <c r="F41" s="86"/>
      <c r="G41" s="111"/>
      <c r="H41" s="86"/>
      <c r="I41" s="111"/>
      <c r="J41" s="86"/>
      <c r="K41" s="111"/>
      <c r="L41" s="86"/>
      <c r="M41" s="86"/>
      <c r="N41" s="111"/>
      <c r="O41" s="86"/>
      <c r="P41" s="86"/>
      <c r="Q41" s="111"/>
      <c r="R41" s="86"/>
      <c r="S41" s="86"/>
      <c r="T41" s="111"/>
      <c r="U41" s="111"/>
      <c r="V41" s="86"/>
      <c r="W41" s="111"/>
      <c r="X41" s="86"/>
      <c r="Y41" s="86"/>
      <c r="Z41" s="111"/>
      <c r="AA41" s="86"/>
      <c r="AB41" s="86"/>
      <c r="AC41" s="86"/>
      <c r="AD41" s="86"/>
      <c r="AE41" s="86"/>
      <c r="AF41" s="111"/>
      <c r="AG41" s="86"/>
      <c r="AH41" s="86"/>
      <c r="AI41" s="111"/>
      <c r="AJ41" s="86"/>
      <c r="AK41" s="86"/>
      <c r="AL41" s="111"/>
      <c r="AM41" s="86"/>
      <c r="AN41" s="86"/>
      <c r="AO41" s="112"/>
    </row>
    <row r="42" spans="1:44" s="79" customFormat="1" x14ac:dyDescent="0.2">
      <c r="A42" s="86" t="s">
        <v>18</v>
      </c>
      <c r="B42" s="86"/>
      <c r="C42" s="86"/>
      <c r="D42" s="92" t="s">
        <v>352</v>
      </c>
      <c r="E42" s="86"/>
      <c r="F42" s="89"/>
      <c r="N42" s="86" t="s">
        <v>70</v>
      </c>
      <c r="Q42" s="86"/>
      <c r="R42" s="90"/>
      <c r="S42" s="86"/>
      <c r="V42" s="92" t="s">
        <v>353</v>
      </c>
    </row>
    <row r="43" spans="1:44" s="79" customFormat="1" x14ac:dyDescent="0.2">
      <c r="A43" s="86"/>
      <c r="B43" s="86"/>
      <c r="C43" s="86"/>
      <c r="D43" s="86"/>
      <c r="E43" s="86"/>
      <c r="N43" s="86"/>
      <c r="Q43" s="86"/>
      <c r="R43" s="86"/>
      <c r="S43" s="86"/>
    </row>
    <row r="44" spans="1:44" s="79" customFormat="1" x14ac:dyDescent="0.2">
      <c r="A44" s="86" t="s">
        <v>19</v>
      </c>
      <c r="D44" s="92" t="s">
        <v>356</v>
      </c>
      <c r="E44" s="86"/>
      <c r="F44" s="86"/>
      <c r="N44" s="86" t="s">
        <v>20</v>
      </c>
      <c r="Q44" s="86"/>
      <c r="R44" s="86"/>
      <c r="S44" s="86"/>
      <c r="V44" s="92" t="s">
        <v>354</v>
      </c>
    </row>
    <row r="45" spans="1:44" s="79" customFormat="1" x14ac:dyDescent="0.2">
      <c r="A45" s="86"/>
      <c r="B45" s="86"/>
      <c r="C45" s="111"/>
      <c r="D45" s="86"/>
      <c r="E45" s="111"/>
      <c r="F45" s="86"/>
      <c r="G45" s="111"/>
      <c r="H45" s="86"/>
      <c r="I45" s="111"/>
      <c r="J45" s="86"/>
      <c r="K45" s="111"/>
      <c r="L45" s="86"/>
      <c r="M45" s="86"/>
      <c r="N45" s="111"/>
      <c r="O45" s="86"/>
      <c r="P45" s="86"/>
      <c r="Q45" s="111"/>
      <c r="R45" s="86"/>
      <c r="S45" s="86"/>
      <c r="T45" s="111"/>
      <c r="U45" s="111"/>
      <c r="V45" s="86"/>
      <c r="W45" s="111"/>
      <c r="X45" s="86"/>
      <c r="Y45" s="86"/>
      <c r="Z45" s="111"/>
      <c r="AA45" s="86"/>
      <c r="AB45" s="86"/>
      <c r="AC45" s="86"/>
      <c r="AD45" s="86"/>
      <c r="AE45" s="86"/>
      <c r="AF45" s="111"/>
      <c r="AG45" s="86"/>
      <c r="AH45" s="86"/>
      <c r="AI45" s="111"/>
      <c r="AJ45" s="86"/>
      <c r="AK45" s="86"/>
      <c r="AL45" s="111"/>
      <c r="AM45" s="86"/>
      <c r="AN45" s="86"/>
      <c r="AO45" s="112"/>
    </row>
    <row r="46" spans="1:44" x14ac:dyDescent="0.2">
      <c r="A46" s="10"/>
      <c r="B46" s="10"/>
      <c r="C46" s="23"/>
      <c r="D46" s="10"/>
      <c r="E46" s="23"/>
      <c r="F46" s="10"/>
      <c r="G46" s="23"/>
      <c r="H46" s="10"/>
      <c r="I46" s="23"/>
      <c r="J46" s="10"/>
      <c r="K46" s="23"/>
      <c r="L46" s="10"/>
      <c r="M46" s="10"/>
      <c r="N46" s="23"/>
      <c r="O46" s="10"/>
      <c r="P46" s="10"/>
      <c r="Q46" s="23"/>
      <c r="R46" s="10"/>
      <c r="S46" s="10"/>
      <c r="T46" s="23"/>
      <c r="U46" s="23"/>
      <c r="V46" s="10"/>
      <c r="W46" s="23"/>
      <c r="X46" s="10"/>
      <c r="Y46" s="10"/>
      <c r="Z46" s="23"/>
      <c r="AA46" s="10"/>
      <c r="AB46" s="10"/>
      <c r="AC46" s="10"/>
      <c r="AD46" s="10"/>
      <c r="AE46" s="10"/>
      <c r="AF46" s="23"/>
      <c r="AG46" s="10"/>
      <c r="AH46" s="10"/>
      <c r="AI46" s="23"/>
      <c r="AJ46" s="10"/>
      <c r="AK46" s="10"/>
      <c r="AL46" s="23"/>
      <c r="AM46" s="10"/>
      <c r="AN46" s="10"/>
    </row>
  </sheetData>
  <sheetProtection selectLockedCells="1" selectUnlockedCells="1"/>
  <autoFilter ref="A11:AO12"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sortState ref="A14:AO35">
      <sortCondition ref="A11:A12"/>
    </sortState>
  </autoFilter>
  <mergeCells count="34">
    <mergeCell ref="A37:AO37"/>
    <mergeCell ref="A8:C8"/>
    <mergeCell ref="A7:C7"/>
    <mergeCell ref="J6:AC6"/>
    <mergeCell ref="J7:AC7"/>
    <mergeCell ref="D9:AI9"/>
    <mergeCell ref="A11:A12"/>
    <mergeCell ref="Z11:AN11"/>
    <mergeCell ref="AO11:AO12"/>
    <mergeCell ref="C12:D12"/>
    <mergeCell ref="E12:F12"/>
    <mergeCell ref="AL12:AN12"/>
    <mergeCell ref="K12:M12"/>
    <mergeCell ref="N12:P12"/>
    <mergeCell ref="Q12:S12"/>
    <mergeCell ref="G11:J11"/>
    <mergeCell ref="A1:AO1"/>
    <mergeCell ref="A2:AO2"/>
    <mergeCell ref="A3:AO3"/>
    <mergeCell ref="A4:AO4"/>
    <mergeCell ref="A5:P5"/>
    <mergeCell ref="AF12:AH12"/>
    <mergeCell ref="C11:F11"/>
    <mergeCell ref="AI12:AK12"/>
    <mergeCell ref="T12:V12"/>
    <mergeCell ref="W12:Y12"/>
    <mergeCell ref="I12:J12"/>
    <mergeCell ref="G12:H12"/>
    <mergeCell ref="D10:M10"/>
    <mergeCell ref="N10:P10"/>
    <mergeCell ref="B11:B12"/>
    <mergeCell ref="AC12:AE12"/>
    <mergeCell ref="Z12:AB12"/>
    <mergeCell ref="K11:Y11"/>
  </mergeCells>
  <phoneticPr fontId="7" type="noConversion"/>
  <pageMargins left="0.59055118110236227" right="0.15748031496062992" top="0.19685039370078741" bottom="0.19685039370078741" header="0" footer="0"/>
  <pageSetup paperSize="9" scale="62" firstPageNumber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8"/>
  <sheetViews>
    <sheetView tabSelected="1" view="pageBreakPreview" topLeftCell="A21" zoomScaleNormal="100" zoomScaleSheetLayoutView="100" workbookViewId="0">
      <selection activeCell="A44" sqref="A44:XFD44"/>
    </sheetView>
  </sheetViews>
  <sheetFormatPr defaultRowHeight="12.75" x14ac:dyDescent="0.2"/>
  <cols>
    <col min="1" max="1" width="5.5703125" customWidth="1"/>
    <col min="2" max="2" width="18.140625" customWidth="1"/>
    <col min="3" max="3" width="7.5703125" customWidth="1"/>
    <col min="4" max="4" width="19.85546875" customWidth="1"/>
    <col min="5" max="5" width="20.85546875" customWidth="1"/>
    <col min="6" max="6" width="14.28515625" customWidth="1"/>
    <col min="7" max="7" width="13.85546875" customWidth="1"/>
    <col min="8" max="8" width="19.85546875" customWidth="1"/>
  </cols>
  <sheetData>
    <row r="1" spans="1:19" x14ac:dyDescent="0.2">
      <c r="A1" s="403" t="s">
        <v>43</v>
      </c>
      <c r="B1" s="403"/>
      <c r="C1" s="403"/>
      <c r="D1" s="403"/>
      <c r="E1" s="403"/>
      <c r="F1" s="403"/>
      <c r="G1" s="403"/>
      <c r="H1" s="101"/>
      <c r="I1" s="101"/>
      <c r="J1" s="101"/>
      <c r="K1" s="101"/>
      <c r="L1" s="101"/>
      <c r="M1" s="101"/>
      <c r="N1" s="101"/>
      <c r="O1" s="101"/>
      <c r="P1" s="101"/>
      <c r="Q1" s="14"/>
      <c r="R1" s="14"/>
    </row>
    <row r="2" spans="1:19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100"/>
      <c r="I2" s="100"/>
      <c r="J2" s="100"/>
      <c r="K2" s="100"/>
      <c r="L2" s="100"/>
      <c r="M2" s="100"/>
      <c r="N2" s="100"/>
      <c r="O2" s="100"/>
      <c r="P2" s="100"/>
      <c r="Q2" s="11"/>
      <c r="R2" s="11"/>
      <c r="S2" s="1"/>
    </row>
    <row r="3" spans="1:19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101"/>
      <c r="I3" s="101"/>
      <c r="J3" s="101"/>
      <c r="K3" s="101"/>
      <c r="L3" s="101"/>
      <c r="M3" s="101"/>
      <c r="N3" s="101"/>
      <c r="O3" s="101"/>
      <c r="P3" s="101"/>
      <c r="Q3" s="19"/>
      <c r="R3" s="19"/>
      <c r="S3" s="1"/>
    </row>
    <row r="4" spans="1:19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101"/>
      <c r="I4" s="101"/>
      <c r="J4" s="101"/>
      <c r="K4" s="101"/>
      <c r="L4" s="101"/>
      <c r="M4" s="101"/>
      <c r="N4" s="101"/>
      <c r="O4" s="101"/>
      <c r="P4" s="101"/>
      <c r="Q4" s="11"/>
      <c r="R4" s="11"/>
      <c r="S4" s="1"/>
    </row>
    <row r="5" spans="1:19" s="186" customForma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</row>
    <row r="6" spans="1:19" s="2" customFormat="1" x14ac:dyDescent="0.2">
      <c r="A6" s="417" t="s">
        <v>86</v>
      </c>
      <c r="B6" s="417"/>
      <c r="C6" s="417"/>
      <c r="D6" s="417"/>
      <c r="E6" s="417"/>
      <c r="F6" s="417"/>
      <c r="G6" s="20"/>
      <c r="H6" s="20"/>
      <c r="I6" s="20"/>
      <c r="J6" s="20"/>
      <c r="K6" s="10"/>
      <c r="L6" s="10"/>
      <c r="M6" s="10"/>
      <c r="N6" s="10"/>
      <c r="O6" s="1"/>
      <c r="P6" s="1"/>
      <c r="Q6" s="1"/>
      <c r="R6" s="1"/>
      <c r="S6" s="1"/>
    </row>
    <row r="7" spans="1:19" s="186" customFormat="1" x14ac:dyDescent="0.2">
      <c r="A7" s="475" t="s">
        <v>80</v>
      </c>
      <c r="B7" s="475"/>
      <c r="C7" s="475"/>
      <c r="D7" s="164"/>
      <c r="E7" s="164"/>
      <c r="F7" s="164"/>
      <c r="G7" s="20"/>
      <c r="H7" s="20"/>
      <c r="I7" s="20"/>
      <c r="J7" s="20"/>
      <c r="K7" s="10"/>
      <c r="L7" s="10"/>
      <c r="M7" s="10"/>
      <c r="N7" s="10"/>
      <c r="O7" s="1"/>
      <c r="P7" s="1"/>
      <c r="Q7" s="1"/>
      <c r="R7" s="1"/>
      <c r="S7" s="1"/>
    </row>
    <row r="8" spans="1:19" s="186" customFormat="1" x14ac:dyDescent="0.2">
      <c r="A8" s="476" t="s">
        <v>77</v>
      </c>
      <c r="B8" s="476"/>
      <c r="C8" s="476"/>
      <c r="D8" s="164"/>
      <c r="E8" s="164"/>
      <c r="F8" s="164"/>
      <c r="G8" s="20"/>
      <c r="H8" s="20"/>
      <c r="I8" s="20"/>
      <c r="J8" s="20"/>
      <c r="K8" s="10"/>
      <c r="L8" s="10"/>
      <c r="M8" s="10"/>
      <c r="N8" s="10"/>
      <c r="O8" s="1"/>
      <c r="P8" s="1"/>
      <c r="Q8" s="1"/>
      <c r="R8" s="1"/>
      <c r="S8" s="1"/>
    </row>
    <row r="10" spans="1:19" ht="45" x14ac:dyDescent="0.2">
      <c r="A10" s="43" t="s">
        <v>28</v>
      </c>
      <c r="B10" s="44" t="s">
        <v>29</v>
      </c>
      <c r="C10" s="52" t="s">
        <v>30</v>
      </c>
      <c r="D10" s="45" t="s">
        <v>31</v>
      </c>
      <c r="E10" s="44" t="s">
        <v>32</v>
      </c>
      <c r="F10" s="44" t="s">
        <v>33</v>
      </c>
      <c r="G10" s="120" t="s">
        <v>34</v>
      </c>
    </row>
    <row r="11" spans="1:19" ht="12" customHeight="1" x14ac:dyDescent="0.2">
      <c r="A11" s="46">
        <v>1</v>
      </c>
      <c r="B11" s="47" t="s">
        <v>87</v>
      </c>
      <c r="C11" s="47" t="s">
        <v>55</v>
      </c>
      <c r="D11" s="167" t="s">
        <v>18</v>
      </c>
      <c r="E11" s="170" t="s">
        <v>250</v>
      </c>
      <c r="F11" s="47" t="s">
        <v>89</v>
      </c>
      <c r="G11" s="397" t="s">
        <v>375</v>
      </c>
    </row>
    <row r="12" spans="1:19" ht="12" customHeight="1" x14ac:dyDescent="0.2">
      <c r="A12" s="46">
        <v>2</v>
      </c>
      <c r="B12" s="47" t="s">
        <v>88</v>
      </c>
      <c r="C12" s="47" t="s">
        <v>55</v>
      </c>
      <c r="D12" s="167" t="s">
        <v>71</v>
      </c>
      <c r="E12" s="47" t="s">
        <v>62</v>
      </c>
      <c r="F12" s="47" t="s">
        <v>89</v>
      </c>
      <c r="G12" s="397" t="s">
        <v>375</v>
      </c>
    </row>
    <row r="13" spans="1:19" ht="12" customHeight="1" x14ac:dyDescent="0.2">
      <c r="A13" s="46">
        <v>3</v>
      </c>
      <c r="B13" s="170" t="s">
        <v>65</v>
      </c>
      <c r="C13" s="47" t="s">
        <v>55</v>
      </c>
      <c r="D13" s="167" t="s">
        <v>19</v>
      </c>
      <c r="E13" s="170" t="s">
        <v>64</v>
      </c>
      <c r="F13" s="47" t="s">
        <v>89</v>
      </c>
      <c r="G13" s="397" t="s">
        <v>375</v>
      </c>
    </row>
    <row r="14" spans="1:19" ht="12" customHeight="1" x14ac:dyDescent="0.2">
      <c r="A14" s="46">
        <v>4</v>
      </c>
      <c r="B14" s="169" t="s">
        <v>73</v>
      </c>
      <c r="C14" s="47">
        <v>1</v>
      </c>
      <c r="D14" s="47" t="s">
        <v>72</v>
      </c>
      <c r="E14" s="47" t="s">
        <v>62</v>
      </c>
      <c r="F14" s="47" t="s">
        <v>89</v>
      </c>
      <c r="G14" s="397" t="s">
        <v>375</v>
      </c>
    </row>
    <row r="15" spans="1:19" ht="12" customHeight="1" x14ac:dyDescent="0.2">
      <c r="A15" s="46">
        <v>5</v>
      </c>
      <c r="B15" s="47" t="s">
        <v>364</v>
      </c>
      <c r="C15" s="47" t="s">
        <v>55</v>
      </c>
      <c r="D15" s="165" t="s">
        <v>365</v>
      </c>
      <c r="E15" s="165" t="s">
        <v>56</v>
      </c>
      <c r="F15" s="47" t="s">
        <v>89</v>
      </c>
      <c r="G15" s="397" t="s">
        <v>375</v>
      </c>
    </row>
    <row r="16" spans="1:19" ht="12" customHeight="1" x14ac:dyDescent="0.2">
      <c r="A16" s="46">
        <v>6</v>
      </c>
      <c r="B16" s="47" t="s">
        <v>196</v>
      </c>
      <c r="C16" s="47" t="s">
        <v>55</v>
      </c>
      <c r="D16" s="165" t="s">
        <v>365</v>
      </c>
      <c r="E16" s="165" t="s">
        <v>44</v>
      </c>
      <c r="F16" s="47" t="s">
        <v>89</v>
      </c>
      <c r="G16" s="397" t="s">
        <v>375</v>
      </c>
    </row>
    <row r="17" spans="1:18" ht="12" customHeight="1" x14ac:dyDescent="0.2">
      <c r="A17" s="46">
        <v>7</v>
      </c>
      <c r="B17" s="165" t="s">
        <v>255</v>
      </c>
      <c r="C17" s="47">
        <v>1</v>
      </c>
      <c r="D17" s="165" t="s">
        <v>363</v>
      </c>
      <c r="E17" s="165" t="s">
        <v>58</v>
      </c>
      <c r="F17" s="47" t="s">
        <v>366</v>
      </c>
      <c r="G17" s="397" t="s">
        <v>376</v>
      </c>
    </row>
    <row r="18" spans="1:18" ht="12" customHeight="1" x14ac:dyDescent="0.2">
      <c r="A18" s="46">
        <v>8</v>
      </c>
      <c r="B18" s="165" t="s">
        <v>256</v>
      </c>
      <c r="C18" s="47">
        <v>1</v>
      </c>
      <c r="D18" s="165" t="s">
        <v>363</v>
      </c>
      <c r="E18" s="165" t="s">
        <v>58</v>
      </c>
      <c r="F18" s="47" t="s">
        <v>366</v>
      </c>
      <c r="G18" s="397" t="s">
        <v>376</v>
      </c>
    </row>
    <row r="19" spans="1:18" ht="12" customHeight="1" x14ac:dyDescent="0.2">
      <c r="A19" s="46">
        <v>9</v>
      </c>
      <c r="B19" s="165" t="s">
        <v>257</v>
      </c>
      <c r="C19" s="47">
        <v>1</v>
      </c>
      <c r="D19" s="165" t="s">
        <v>363</v>
      </c>
      <c r="E19" s="165" t="s">
        <v>58</v>
      </c>
      <c r="F19" s="47" t="s">
        <v>366</v>
      </c>
      <c r="G19" s="397" t="s">
        <v>376</v>
      </c>
    </row>
    <row r="20" spans="1:18" ht="12" customHeight="1" x14ac:dyDescent="0.2">
      <c r="A20" s="46">
        <v>10</v>
      </c>
      <c r="B20" s="165" t="s">
        <v>258</v>
      </c>
      <c r="C20" s="168">
        <v>1</v>
      </c>
      <c r="D20" s="165" t="s">
        <v>363</v>
      </c>
      <c r="E20" s="165" t="s">
        <v>250</v>
      </c>
      <c r="F20" s="47" t="s">
        <v>366</v>
      </c>
      <c r="G20" s="397" t="s">
        <v>376</v>
      </c>
    </row>
    <row r="21" spans="1:18" ht="12" customHeight="1" x14ac:dyDescent="0.2">
      <c r="A21" s="46">
        <v>11</v>
      </c>
      <c r="B21" s="165" t="s">
        <v>251</v>
      </c>
      <c r="C21" s="47">
        <v>1</v>
      </c>
      <c r="D21" s="165" t="s">
        <v>363</v>
      </c>
      <c r="E21" s="165" t="s">
        <v>142</v>
      </c>
      <c r="F21" s="47" t="s">
        <v>366</v>
      </c>
      <c r="G21" s="397" t="s">
        <v>376</v>
      </c>
    </row>
    <row r="22" spans="1:18" ht="12" customHeight="1" x14ac:dyDescent="0.2">
      <c r="A22" s="46">
        <v>12</v>
      </c>
      <c r="B22" s="165" t="s">
        <v>252</v>
      </c>
      <c r="C22" s="168">
        <v>1</v>
      </c>
      <c r="D22" s="165" t="s">
        <v>363</v>
      </c>
      <c r="E22" s="165" t="s">
        <v>60</v>
      </c>
      <c r="F22" s="47" t="s">
        <v>366</v>
      </c>
      <c r="G22" s="397" t="s">
        <v>376</v>
      </c>
    </row>
    <row r="23" spans="1:18" ht="12" customHeight="1" x14ac:dyDescent="0.2">
      <c r="A23" s="46">
        <v>13</v>
      </c>
      <c r="B23" s="166" t="s">
        <v>253</v>
      </c>
      <c r="C23" s="169" t="s">
        <v>55</v>
      </c>
      <c r="D23" s="165" t="s">
        <v>363</v>
      </c>
      <c r="E23" s="165" t="s">
        <v>52</v>
      </c>
      <c r="F23" s="47" t="s">
        <v>366</v>
      </c>
      <c r="G23" s="397" t="s">
        <v>375</v>
      </c>
    </row>
    <row r="24" spans="1:18" ht="12" customHeight="1" x14ac:dyDescent="0.2">
      <c r="A24" s="46">
        <v>14</v>
      </c>
      <c r="B24" s="165" t="s">
        <v>254</v>
      </c>
      <c r="C24" s="170">
        <v>1</v>
      </c>
      <c r="D24" s="165" t="s">
        <v>367</v>
      </c>
      <c r="E24" s="165" t="s">
        <v>54</v>
      </c>
      <c r="F24" s="47" t="s">
        <v>366</v>
      </c>
      <c r="G24" s="397" t="s">
        <v>376</v>
      </c>
    </row>
    <row r="25" spans="1:18" ht="12" customHeight="1" x14ac:dyDescent="0.2">
      <c r="A25" s="46">
        <v>15</v>
      </c>
      <c r="B25" s="165" t="s">
        <v>212</v>
      </c>
      <c r="C25" s="170" t="s">
        <v>55</v>
      </c>
      <c r="D25" s="165" t="s">
        <v>363</v>
      </c>
      <c r="E25" s="165" t="s">
        <v>62</v>
      </c>
      <c r="F25" s="47" t="s">
        <v>366</v>
      </c>
      <c r="G25" s="397" t="s">
        <v>375</v>
      </c>
    </row>
    <row r="26" spans="1:18" ht="12" customHeight="1" x14ac:dyDescent="0.2">
      <c r="A26" s="46">
        <v>16</v>
      </c>
      <c r="B26" s="165" t="s">
        <v>368</v>
      </c>
      <c r="C26" s="171">
        <v>1</v>
      </c>
      <c r="D26" s="165" t="s">
        <v>367</v>
      </c>
      <c r="E26" s="165" t="s">
        <v>62</v>
      </c>
      <c r="F26" s="47" t="s">
        <v>366</v>
      </c>
      <c r="G26" s="397" t="s">
        <v>376</v>
      </c>
    </row>
    <row r="27" spans="1:18" ht="12" customHeight="1" x14ac:dyDescent="0.2">
      <c r="A27" s="46">
        <v>17</v>
      </c>
      <c r="B27" s="172" t="s">
        <v>361</v>
      </c>
      <c r="C27" s="47" t="s">
        <v>55</v>
      </c>
      <c r="D27" s="165" t="s">
        <v>363</v>
      </c>
      <c r="E27" s="170" t="s">
        <v>56</v>
      </c>
      <c r="F27" s="47" t="s">
        <v>366</v>
      </c>
      <c r="G27" s="397" t="s">
        <v>375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" customHeight="1" x14ac:dyDescent="0.2">
      <c r="A28" s="46">
        <v>18</v>
      </c>
      <c r="B28" s="170" t="s">
        <v>369</v>
      </c>
      <c r="C28" s="168">
        <v>2</v>
      </c>
      <c r="D28" s="165" t="s">
        <v>363</v>
      </c>
      <c r="E28" s="165" t="s">
        <v>62</v>
      </c>
      <c r="F28" s="47" t="s">
        <v>366</v>
      </c>
      <c r="G28" s="397" t="s">
        <v>375</v>
      </c>
      <c r="H28" s="2"/>
      <c r="I28" s="9"/>
      <c r="J28" s="9"/>
      <c r="K28" s="9"/>
      <c r="L28" s="9"/>
      <c r="M28" s="9"/>
      <c r="N28" s="9"/>
      <c r="O28" s="9"/>
      <c r="P28" s="9"/>
      <c r="Q28" s="9"/>
    </row>
    <row r="29" spans="1:18" s="28" customFormat="1" ht="12" customHeight="1" x14ac:dyDescent="0.2">
      <c r="A29" s="46">
        <v>19</v>
      </c>
      <c r="B29" s="168" t="s">
        <v>370</v>
      </c>
      <c r="C29" s="47">
        <v>1</v>
      </c>
      <c r="D29" s="165" t="s">
        <v>363</v>
      </c>
      <c r="E29" s="47" t="s">
        <v>61</v>
      </c>
      <c r="F29" s="47" t="s">
        <v>366</v>
      </c>
      <c r="G29" s="398" t="s">
        <v>376</v>
      </c>
      <c r="H29" s="32"/>
      <c r="I29" s="32"/>
      <c r="J29" s="32"/>
      <c r="K29" s="32"/>
      <c r="L29" s="32"/>
      <c r="N29" s="32"/>
      <c r="O29" s="32"/>
      <c r="P29" s="32"/>
      <c r="Q29" s="32"/>
    </row>
    <row r="30" spans="1:18" ht="12" customHeight="1" x14ac:dyDescent="0.2">
      <c r="A30" s="46">
        <v>20</v>
      </c>
      <c r="B30" s="394" t="s">
        <v>371</v>
      </c>
      <c r="C30" s="21" t="s">
        <v>55</v>
      </c>
      <c r="D30" s="165" t="s">
        <v>363</v>
      </c>
      <c r="E30" s="21" t="s">
        <v>53</v>
      </c>
      <c r="F30" s="47" t="s">
        <v>366</v>
      </c>
      <c r="G30" s="397" t="s">
        <v>375</v>
      </c>
    </row>
    <row r="31" spans="1:18" ht="12" customHeight="1" x14ac:dyDescent="0.2">
      <c r="A31" s="46">
        <v>21</v>
      </c>
      <c r="B31" s="395" t="s">
        <v>133</v>
      </c>
      <c r="C31" s="21" t="s">
        <v>55</v>
      </c>
      <c r="D31" s="165" t="s">
        <v>363</v>
      </c>
      <c r="E31" s="393" t="s">
        <v>61</v>
      </c>
      <c r="F31" s="47" t="s">
        <v>366</v>
      </c>
      <c r="G31" s="397" t="s">
        <v>375</v>
      </c>
    </row>
    <row r="32" spans="1:18" ht="12" customHeight="1" x14ac:dyDescent="0.2">
      <c r="A32" s="46">
        <v>22</v>
      </c>
      <c r="B32" s="394" t="s">
        <v>241</v>
      </c>
      <c r="C32" s="21">
        <v>1</v>
      </c>
      <c r="D32" s="165" t="s">
        <v>363</v>
      </c>
      <c r="E32" s="393" t="s">
        <v>64</v>
      </c>
      <c r="F32" s="47" t="s">
        <v>366</v>
      </c>
      <c r="G32" s="397" t="s">
        <v>375</v>
      </c>
    </row>
    <row r="33" spans="1:7" s="28" customFormat="1" ht="12" customHeight="1" x14ac:dyDescent="0.2">
      <c r="A33" s="46">
        <v>23</v>
      </c>
      <c r="B33" s="168" t="s">
        <v>233</v>
      </c>
      <c r="C33" s="47">
        <v>1</v>
      </c>
      <c r="D33" s="165" t="s">
        <v>363</v>
      </c>
      <c r="E33" s="170" t="s">
        <v>62</v>
      </c>
      <c r="F33" s="47" t="s">
        <v>366</v>
      </c>
      <c r="G33" s="398" t="s">
        <v>376</v>
      </c>
    </row>
    <row r="34" spans="1:7" ht="12" customHeight="1" x14ac:dyDescent="0.2">
      <c r="A34" s="46">
        <v>24</v>
      </c>
      <c r="B34" s="393" t="s">
        <v>372</v>
      </c>
      <c r="C34" s="21">
        <v>2</v>
      </c>
      <c r="D34" s="165" t="s">
        <v>363</v>
      </c>
      <c r="E34" s="21" t="s">
        <v>62</v>
      </c>
      <c r="F34" s="47" t="s">
        <v>366</v>
      </c>
      <c r="G34" s="397" t="s">
        <v>375</v>
      </c>
    </row>
    <row r="35" spans="1:7" ht="12" customHeight="1" x14ac:dyDescent="0.2">
      <c r="A35" s="46">
        <v>25</v>
      </c>
      <c r="B35" s="393" t="s">
        <v>99</v>
      </c>
      <c r="C35" s="21" t="s">
        <v>373</v>
      </c>
      <c r="D35" s="165" t="s">
        <v>363</v>
      </c>
      <c r="E35" s="393" t="s">
        <v>61</v>
      </c>
      <c r="F35" s="47" t="s">
        <v>366</v>
      </c>
      <c r="G35" s="397" t="s">
        <v>376</v>
      </c>
    </row>
    <row r="36" spans="1:7" ht="12" customHeight="1" x14ac:dyDescent="0.2">
      <c r="A36" s="46">
        <v>26</v>
      </c>
      <c r="B36" s="393" t="s">
        <v>374</v>
      </c>
      <c r="C36" s="21">
        <v>1</v>
      </c>
      <c r="D36" s="165" t="s">
        <v>363</v>
      </c>
      <c r="E36" s="21" t="s">
        <v>61</v>
      </c>
      <c r="F36" s="47" t="s">
        <v>366</v>
      </c>
      <c r="G36" s="397" t="s">
        <v>376</v>
      </c>
    </row>
    <row r="37" spans="1:7" ht="12" customHeight="1" x14ac:dyDescent="0.2">
      <c r="A37" s="46">
        <v>27</v>
      </c>
      <c r="B37" s="393" t="s">
        <v>166</v>
      </c>
      <c r="C37" s="21">
        <v>1</v>
      </c>
      <c r="D37" s="165" t="s">
        <v>363</v>
      </c>
      <c r="E37" s="393" t="s">
        <v>47</v>
      </c>
      <c r="F37" s="47" t="s">
        <v>366</v>
      </c>
      <c r="G37" s="397" t="s">
        <v>376</v>
      </c>
    </row>
    <row r="38" spans="1:7" ht="12" customHeight="1" x14ac:dyDescent="0.2">
      <c r="A38" s="46">
        <v>28</v>
      </c>
      <c r="B38" s="396" t="s">
        <v>63</v>
      </c>
      <c r="C38" s="21">
        <v>1</v>
      </c>
      <c r="D38" s="165" t="s">
        <v>363</v>
      </c>
      <c r="E38" s="393" t="s">
        <v>56</v>
      </c>
      <c r="F38" s="47" t="s">
        <v>366</v>
      </c>
      <c r="G38" s="397" t="s">
        <v>376</v>
      </c>
    </row>
    <row r="39" spans="1:7" x14ac:dyDescent="0.2">
      <c r="A39" s="46">
        <v>29</v>
      </c>
      <c r="B39" s="168" t="s">
        <v>377</v>
      </c>
      <c r="C39" s="47">
        <v>1</v>
      </c>
      <c r="D39" s="165" t="s">
        <v>363</v>
      </c>
      <c r="E39" s="170" t="s">
        <v>46</v>
      </c>
      <c r="F39" s="47" t="s">
        <v>366</v>
      </c>
      <c r="G39" s="398" t="s">
        <v>376</v>
      </c>
    </row>
    <row r="40" spans="1:7" x14ac:dyDescent="0.2">
      <c r="A40" s="46">
        <v>30</v>
      </c>
      <c r="B40" s="393" t="s">
        <v>378</v>
      </c>
      <c r="C40" s="21">
        <v>1</v>
      </c>
      <c r="D40" s="165" t="s">
        <v>363</v>
      </c>
      <c r="E40" s="170" t="s">
        <v>46</v>
      </c>
      <c r="F40" s="47" t="s">
        <v>366</v>
      </c>
      <c r="G40" s="397" t="s">
        <v>375</v>
      </c>
    </row>
    <row r="41" spans="1:7" x14ac:dyDescent="0.2">
      <c r="A41" s="46">
        <v>31</v>
      </c>
      <c r="B41" s="393" t="s">
        <v>379</v>
      </c>
      <c r="C41" s="21">
        <v>1</v>
      </c>
      <c r="D41" s="165" t="s">
        <v>363</v>
      </c>
      <c r="E41" s="170" t="s">
        <v>46</v>
      </c>
      <c r="F41" s="47" t="s">
        <v>366</v>
      </c>
      <c r="G41" s="397" t="s">
        <v>376</v>
      </c>
    </row>
    <row r="42" spans="1:7" x14ac:dyDescent="0.2">
      <c r="A42" s="46">
        <v>32</v>
      </c>
      <c r="B42" s="393" t="s">
        <v>380</v>
      </c>
      <c r="C42" s="21">
        <v>1</v>
      </c>
      <c r="D42" s="165" t="s">
        <v>363</v>
      </c>
      <c r="E42" s="170" t="s">
        <v>46</v>
      </c>
      <c r="F42" s="47" t="s">
        <v>366</v>
      </c>
      <c r="G42" s="397" t="s">
        <v>376</v>
      </c>
    </row>
    <row r="43" spans="1:7" x14ac:dyDescent="0.2">
      <c r="A43" s="46">
        <v>33</v>
      </c>
      <c r="B43" s="393" t="s">
        <v>381</v>
      </c>
      <c r="C43" s="21">
        <v>1</v>
      </c>
      <c r="D43" s="165" t="s">
        <v>363</v>
      </c>
      <c r="E43" s="170" t="s">
        <v>46</v>
      </c>
      <c r="F43" s="47" t="s">
        <v>366</v>
      </c>
      <c r="G43" s="397" t="s">
        <v>376</v>
      </c>
    </row>
    <row r="46" spans="1:7" x14ac:dyDescent="0.2">
      <c r="A46" s="86" t="s">
        <v>18</v>
      </c>
      <c r="B46" s="86"/>
      <c r="C46" s="86"/>
      <c r="D46" s="92" t="s">
        <v>352</v>
      </c>
      <c r="E46" s="86"/>
      <c r="F46" s="89"/>
    </row>
    <row r="47" spans="1:7" x14ac:dyDescent="0.2">
      <c r="A47" s="86"/>
      <c r="B47" s="86"/>
      <c r="C47" s="86"/>
      <c r="D47" s="86"/>
      <c r="E47" s="86"/>
      <c r="F47" s="79"/>
    </row>
    <row r="48" spans="1:7" x14ac:dyDescent="0.2">
      <c r="A48" s="86" t="s">
        <v>19</v>
      </c>
      <c r="B48" s="86"/>
      <c r="C48" s="86"/>
      <c r="D48" s="92" t="s">
        <v>356</v>
      </c>
      <c r="E48" s="86"/>
      <c r="F48" s="86"/>
    </row>
  </sheetData>
  <sheetProtection selectLockedCells="1" selectUnlockedCells="1"/>
  <mergeCells count="7">
    <mergeCell ref="A7:C7"/>
    <mergeCell ref="A8:C8"/>
    <mergeCell ref="A6:F6"/>
    <mergeCell ref="A1:G1"/>
    <mergeCell ref="A2:G2"/>
    <mergeCell ref="A3:G3"/>
    <mergeCell ref="A4:G4"/>
  </mergeCells>
  <phoneticPr fontId="7" type="noConversion"/>
  <pageMargins left="0.31496062992125984" right="0.19685039370078741" top="0.55118110236220474" bottom="0.35433070866141736" header="0" footer="0"/>
  <pageSetup paperSize="9" firstPageNumber="0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6"/>
  <sheetViews>
    <sheetView view="pageBreakPreview" topLeftCell="A7" zoomScaleNormal="70" zoomScaleSheetLayoutView="100" workbookViewId="0">
      <selection activeCell="D26" sqref="D26"/>
    </sheetView>
  </sheetViews>
  <sheetFormatPr defaultColWidth="9.140625" defaultRowHeight="12.75" x14ac:dyDescent="0.2"/>
  <cols>
    <col min="1" max="1" width="8.285156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2.140625" style="31" customWidth="1"/>
    <col min="10" max="10" width="7.7109375" style="31" hidden="1" customWidth="1"/>
    <col min="11" max="11" width="6.85546875" style="31" hidden="1" customWidth="1"/>
    <col min="12" max="12" width="9.85546875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73</v>
      </c>
      <c r="B10" s="404"/>
      <c r="C10" s="404"/>
      <c r="D10" s="408" t="s">
        <v>304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308</v>
      </c>
      <c r="E11" s="408"/>
      <c r="F11" s="408"/>
      <c r="G11" s="408"/>
      <c r="H11" s="408"/>
      <c r="I11" s="408"/>
      <c r="J11" s="408"/>
      <c r="K11" s="408"/>
      <c r="L11" s="408"/>
      <c r="M11" s="408"/>
      <c r="N11" s="50">
        <v>72</v>
      </c>
      <c r="O11" s="50">
        <v>56</v>
      </c>
      <c r="P11" s="50">
        <v>45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82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ht="11.25" customHeight="1" x14ac:dyDescent="0.2">
      <c r="A16" s="409" t="s">
        <v>8</v>
      </c>
      <c r="B16" s="399" t="s">
        <v>269</v>
      </c>
      <c r="C16" s="399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00"/>
      <c r="C17" s="400"/>
      <c r="D17" s="420"/>
      <c r="E17" s="420"/>
      <c r="F17" s="420"/>
      <c r="G17" s="420"/>
      <c r="H17" s="420"/>
      <c r="I17" s="420"/>
      <c r="J17" s="60" t="s">
        <v>24</v>
      </c>
      <c r="K17" s="60" t="s">
        <v>26</v>
      </c>
      <c r="L17" s="420"/>
      <c r="M17" s="420"/>
      <c r="N17" s="420"/>
      <c r="O17" s="420"/>
      <c r="P17" s="423"/>
    </row>
    <row r="18" spans="1:18" ht="15" customHeight="1" x14ac:dyDescent="0.2">
      <c r="A18" s="230">
        <f>_xlfn.RANK.EQ(I18,I$18:I$22)</f>
        <v>1</v>
      </c>
      <c r="B18" s="262" t="s">
        <v>122</v>
      </c>
      <c r="C18" s="264"/>
      <c r="D18" s="155">
        <v>1999</v>
      </c>
      <c r="E18" s="242" t="s">
        <v>3</v>
      </c>
      <c r="F18" s="153" t="s">
        <v>51</v>
      </c>
      <c r="G18" s="241" t="s">
        <v>118</v>
      </c>
      <c r="H18" s="62">
        <v>78</v>
      </c>
      <c r="I18" s="241">
        <v>66</v>
      </c>
      <c r="J18" s="241"/>
      <c r="K18" s="241"/>
      <c r="L18" s="236"/>
      <c r="M18" s="236">
        <f>IF(A18=1,20,IF(A18=2,18,IF(A18=3,16,IF(A18&gt;19,0,19-A18))))</f>
        <v>20</v>
      </c>
      <c r="N18" s="150" t="str">
        <f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</v>
      </c>
      <c r="O18" s="266" t="s">
        <v>121</v>
      </c>
      <c r="P18" s="67"/>
      <c r="R18" s="186"/>
    </row>
    <row r="19" spans="1:18" ht="16.149999999999999" customHeight="1" x14ac:dyDescent="0.2">
      <c r="A19" s="230">
        <f>_xlfn.RANK.EQ(I19,I$18:I$22)</f>
        <v>2</v>
      </c>
      <c r="B19" s="39" t="s">
        <v>199</v>
      </c>
      <c r="C19" s="156"/>
      <c r="D19" s="157">
        <v>1999</v>
      </c>
      <c r="E19" s="158" t="s">
        <v>4</v>
      </c>
      <c r="F19" s="265" t="s">
        <v>262</v>
      </c>
      <c r="G19" s="22"/>
      <c r="H19" s="177">
        <v>88</v>
      </c>
      <c r="I19" s="35">
        <v>53</v>
      </c>
      <c r="J19" s="64"/>
      <c r="K19" s="35"/>
      <c r="L19" s="12"/>
      <c r="M19" s="12">
        <f>IF(A19=1,20,IF(A19=2,18,IF(A19=3,16,IF(A19&gt;19,0,19-A19))))</f>
        <v>18</v>
      </c>
      <c r="N19" s="150" t="str">
        <f>IF(AND(NOT(OR(E19="МСМК",E19="ЗМС")),I19&gt;=$N$11),"+МСМК",IF(AND(OR(E19="МСМК",E19="ЗМС"),I19&gt;=$N$11),"МСМК",
IF(AND(NOT(OR(E19="МСМК",E19="МС",E19="ЗМС")),I19&gt;=$O$11),"+МС",
IF(AND(OR(E19="МСМК",E19="МС",E19="ЗМС"),I19&gt;=$O$11),"МС",
IF(AND(NOT(OR(E19="ЗМС",E19="МСМК",E19="МС",E19="КМС")),I19&gt;=$P$11),"+КМС",
IF(AND(OR(E19="ЗМС",E19="МСМК",E19="МС",E19="КМС"),I19&gt;=$P$11),"КМС","-"))))))</f>
        <v>КМС</v>
      </c>
      <c r="O19" s="267" t="s">
        <v>270</v>
      </c>
      <c r="P19" s="122"/>
      <c r="Q19" s="186"/>
      <c r="R19" s="32"/>
    </row>
    <row r="20" spans="1:18" ht="15" customHeight="1" x14ac:dyDescent="0.2">
      <c r="A20" s="230">
        <f>_xlfn.RANK.EQ(I20,I$18:I$22)</f>
        <v>3</v>
      </c>
      <c r="B20" s="30" t="s">
        <v>92</v>
      </c>
      <c r="C20" s="148"/>
      <c r="D20" s="155">
        <v>1991</v>
      </c>
      <c r="E20" s="150" t="s">
        <v>5</v>
      </c>
      <c r="F20" s="153" t="s">
        <v>60</v>
      </c>
      <c r="G20" s="191"/>
      <c r="H20" s="24">
        <v>75.5</v>
      </c>
      <c r="I20" s="35">
        <v>47</v>
      </c>
      <c r="J20" s="35"/>
      <c r="K20" s="35"/>
      <c r="L20" s="12"/>
      <c r="M20" s="12">
        <f>IF(A20=1,20,IF(A20=2,18,IF(A20=3,16,IF(A20&gt;19,0,19-A20))))</f>
        <v>16</v>
      </c>
      <c r="N20" s="150" t="str">
        <f>IF(AND(NOT(OR(E20="МСМК",E20="ЗМС")),I20&gt;=$N$11),"+МСМК",IF(AND(OR(E20="МСМК",E20="ЗМС"),I20&gt;=$N$11),"МСМК",
IF(AND(NOT(OR(E20="МСМК",E20="МС",E20="ЗМС")),I20&gt;=$O$11),"+МС",
IF(AND(OR(E20="МСМК",E20="МС",E20="ЗМС"),I20&gt;=$O$11),"МС",
IF(AND(NOT(OR(E20="ЗМС",E20="МСМК",E20="МС",E20="КМС")),I20&gt;=$P$11),"+КМС",
IF(AND(OR(E20="ЗМС",E20="МСМК",E20="МС",E20="КМС"),I20&gt;=$P$11),"КМС","-"))))))</f>
        <v>КМС</v>
      </c>
      <c r="O20" s="163" t="s">
        <v>63</v>
      </c>
      <c r="P20" s="124"/>
      <c r="Q20" s="186"/>
      <c r="R20" s="187"/>
    </row>
    <row r="21" spans="1:18" ht="15" customHeight="1" x14ac:dyDescent="0.2">
      <c r="A21" s="230">
        <f>_xlfn.RANK.EQ(I21,I$18:I$22)</f>
        <v>4</v>
      </c>
      <c r="B21" s="263" t="s">
        <v>217</v>
      </c>
      <c r="C21" s="263"/>
      <c r="D21" s="157">
        <v>1999</v>
      </c>
      <c r="E21" s="149">
        <v>1</v>
      </c>
      <c r="F21" s="153" t="s">
        <v>62</v>
      </c>
      <c r="G21" s="54"/>
      <c r="H21" s="59">
        <v>72.2</v>
      </c>
      <c r="I21" s="65">
        <v>31</v>
      </c>
      <c r="J21" s="64"/>
      <c r="K21" s="35"/>
      <c r="L21" s="12"/>
      <c r="M21" s="12">
        <f>IF(A21=1,20,IF(A21=2,18,IF(A21=3,16,IF(A21&gt;19,0,19-A21))))</f>
        <v>15</v>
      </c>
      <c r="N21" s="150" t="str">
        <f>IF(AND(NOT(OR(E21="МСМК",E21="ЗМС")),I21&gt;=$N$11),"+МСМК",IF(AND(OR(E21="МСМК",E21="ЗМС"),I21&gt;=$N$11),"МСМК",
IF(AND(NOT(OR(E21="МСМК",E21="МС",E21="ЗМС")),I21&gt;=$O$11),"+МС",
IF(AND(OR(E21="МСМК",E21="МС",E21="ЗМС"),I21&gt;=$O$11),"МС",
IF(AND(NOT(OR(E21="ЗМС",E21="МСМК",E21="МС",E21="КМС")),I21&gt;=$P$11),"+КМС",
IF(AND(OR(E21="ЗМС",E21="МСМК",E21="МС",E21="КМС"),I21&gt;=$P$11),"КМС","-"))))))</f>
        <v>-</v>
      </c>
      <c r="O21" s="162" t="s">
        <v>218</v>
      </c>
      <c r="P21" s="127"/>
      <c r="Q21" s="186"/>
      <c r="R21" s="32"/>
    </row>
    <row r="22" spans="1:18" ht="15" customHeight="1" x14ac:dyDescent="0.2">
      <c r="A22" s="230">
        <f>_xlfn.RANK.EQ(I22,I$18:I$22)</f>
        <v>5</v>
      </c>
      <c r="B22" s="184" t="s">
        <v>115</v>
      </c>
      <c r="C22" s="26"/>
      <c r="D22" s="155">
        <v>1995</v>
      </c>
      <c r="E22" s="25" t="s">
        <v>5</v>
      </c>
      <c r="F22" s="237" t="s">
        <v>68</v>
      </c>
      <c r="G22" s="238"/>
      <c r="H22" s="239">
        <v>96.15</v>
      </c>
      <c r="I22" s="153">
        <v>19</v>
      </c>
      <c r="J22" s="25"/>
      <c r="K22" s="25"/>
      <c r="L22" s="240"/>
      <c r="M22" s="55">
        <f>IF(A22=1,20,IF(A22=2,18,IF(A22=3,16,IF(A22&gt;19,0,19-A22))))</f>
        <v>14</v>
      </c>
      <c r="N22" s="40" t="str">
        <f>IF(AND(NOT(OR(E22="МСМК",E22="ЗМС")),I22&gt;=$N$11),"+МСМК",IF(AND(OR(E22="МСМК",E22="ЗМС"),I22&gt;=$N$11),"МСМК",
IF(AND(NOT(OR(E22="МСМК",E22="МС",E22="ЗМС")),I22&gt;=$O$11),"+МС",
IF(AND(OR(E22="МСМК",E22="МС",E22="ЗМС"),I22&gt;=$O$11),"МС",
IF(AND(NOT(OR(E22="ЗМС",E22="МСМК",E22="МС",E22="КМС")),I22&gt;=$P$11),"+КМС",
IF(AND(OR(E22="ЗМС",E22="МСМК",E22="МС",E22="КМС"),I22&gt;=$P$11),"КМС","-"))))))</f>
        <v>-</v>
      </c>
      <c r="O22" s="123" t="s">
        <v>87</v>
      </c>
      <c r="P22" s="68"/>
      <c r="Q22" s="186"/>
      <c r="R22" s="51"/>
    </row>
    <row r="24" spans="1:18" x14ac:dyDescent="0.2">
      <c r="A24" s="86" t="s">
        <v>18</v>
      </c>
      <c r="B24" s="86"/>
      <c r="C24" s="86"/>
      <c r="D24" s="92" t="s">
        <v>352</v>
      </c>
      <c r="E24" s="86"/>
      <c r="F24" s="89"/>
      <c r="G24" s="86" t="s">
        <v>70</v>
      </c>
      <c r="H24" s="79"/>
      <c r="J24" s="86"/>
      <c r="K24" s="90"/>
      <c r="L24" s="86"/>
      <c r="M24" s="92" t="s">
        <v>353</v>
      </c>
      <c r="N24" s="79"/>
      <c r="P24" s="79"/>
    </row>
    <row r="25" spans="1:18" x14ac:dyDescent="0.2">
      <c r="A25" s="86"/>
      <c r="B25" s="86"/>
      <c r="C25" s="86"/>
      <c r="D25" s="86"/>
      <c r="E25" s="86"/>
      <c r="F25" s="79"/>
      <c r="G25" s="86"/>
      <c r="H25" s="79"/>
      <c r="J25" s="86"/>
      <c r="K25" s="86"/>
      <c r="L25" s="86"/>
      <c r="M25" s="79"/>
      <c r="N25" s="79"/>
      <c r="P25" s="79"/>
    </row>
    <row r="26" spans="1:18" x14ac:dyDescent="0.2">
      <c r="A26" s="86" t="s">
        <v>19</v>
      </c>
      <c r="B26" s="86"/>
      <c r="C26" s="86"/>
      <c r="D26" s="92" t="s">
        <v>356</v>
      </c>
      <c r="E26" s="86"/>
      <c r="F26" s="86"/>
      <c r="G26" s="86" t="s">
        <v>20</v>
      </c>
      <c r="H26" s="79"/>
      <c r="J26" s="86"/>
      <c r="K26" s="86"/>
      <c r="L26" s="86"/>
      <c r="M26" s="92" t="s">
        <v>354</v>
      </c>
      <c r="N26" s="79"/>
      <c r="P26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2">
      <sortCondition ref="A16:A17"/>
    </sortState>
  </autoFilter>
  <sortState ref="A18:R27">
    <sortCondition ref="I18:I27"/>
  </sortState>
  <mergeCells count="31">
    <mergeCell ref="D6:M6"/>
    <mergeCell ref="A7:C7"/>
    <mergeCell ref="D7:M7"/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O16:P17"/>
    <mergeCell ref="H16:H17"/>
    <mergeCell ref="D16:D17"/>
    <mergeCell ref="E16:E17"/>
    <mergeCell ref="F16:F17"/>
    <mergeCell ref="M16:M17"/>
    <mergeCell ref="N16:N17"/>
    <mergeCell ref="I16:I17"/>
    <mergeCell ref="J16:K16"/>
    <mergeCell ref="L16:L17"/>
  </mergeCells>
  <printOptions horizontalCentered="1" verticalCentered="1"/>
  <pageMargins left="0.59055118110236227" right="0.19685039370078741" top="0.59055118110236227" bottom="0.59055118110236227" header="0" footer="0"/>
  <pageSetup paperSize="9" scale="9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7"/>
  <sheetViews>
    <sheetView view="pageBreakPreview" topLeftCell="A8" zoomScale="115" zoomScaleNormal="70" zoomScaleSheetLayoutView="115" workbookViewId="0">
      <selection activeCell="P24" sqref="P24"/>
    </sheetView>
  </sheetViews>
  <sheetFormatPr defaultColWidth="9.140625" defaultRowHeight="12.75" x14ac:dyDescent="0.2"/>
  <cols>
    <col min="1" max="1" width="6.57031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10.140625" style="31" customWidth="1"/>
    <col min="9" max="9" width="14.7109375" style="31" customWidth="1"/>
    <col min="10" max="10" width="3.85546875" style="31" hidden="1" customWidth="1"/>
    <col min="11" max="11" width="4.85546875" style="31" hidden="1" customWidth="1"/>
    <col min="12" max="12" width="15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22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74</v>
      </c>
      <c r="B10" s="404"/>
      <c r="C10" s="404"/>
      <c r="D10" s="408" t="s">
        <v>303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302</v>
      </c>
      <c r="E11" s="408"/>
      <c r="F11" s="408"/>
      <c r="G11" s="408"/>
      <c r="H11" s="408"/>
      <c r="I11" s="408"/>
      <c r="J11" s="408"/>
      <c r="K11" s="408"/>
      <c r="L11" s="408"/>
      <c r="M11" s="408"/>
      <c r="N11" s="6">
        <v>59</v>
      </c>
      <c r="O11" s="3">
        <v>44</v>
      </c>
      <c r="P11" s="50">
        <v>35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82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ht="11.25" customHeight="1" x14ac:dyDescent="0.2">
      <c r="A16" s="425" t="s">
        <v>8</v>
      </c>
      <c r="B16" s="426" t="s">
        <v>269</v>
      </c>
      <c r="C16" s="426"/>
      <c r="D16" s="427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25"/>
      <c r="B17" s="426"/>
      <c r="C17" s="426"/>
      <c r="D17" s="428"/>
      <c r="E17" s="424"/>
      <c r="F17" s="420"/>
      <c r="G17" s="424"/>
      <c r="H17" s="424"/>
      <c r="I17" s="424"/>
      <c r="J17" s="25" t="s">
        <v>24</v>
      </c>
      <c r="K17" s="25" t="s">
        <v>26</v>
      </c>
      <c r="L17" s="424"/>
      <c r="M17" s="424"/>
      <c r="N17" s="424"/>
      <c r="O17" s="424"/>
      <c r="P17" s="429"/>
    </row>
    <row r="18" spans="1:18" s="186" customFormat="1" ht="16.149999999999999" customHeight="1" x14ac:dyDescent="0.2">
      <c r="A18" s="228">
        <f>_xlfn.RANK.EQ(I18,I$18:I$22)</f>
        <v>1</v>
      </c>
      <c r="B18" s="197" t="s">
        <v>237</v>
      </c>
      <c r="C18" s="198"/>
      <c r="D18" s="174">
        <v>1986</v>
      </c>
      <c r="E18" s="243" t="s">
        <v>4</v>
      </c>
      <c r="F18" s="245" t="s">
        <v>64</v>
      </c>
      <c r="G18" s="244"/>
      <c r="H18" s="59">
        <v>62.95</v>
      </c>
      <c r="I18" s="22">
        <v>54</v>
      </c>
      <c r="J18" s="199"/>
      <c r="K18" s="22"/>
      <c r="L18" s="207"/>
      <c r="M18" s="206">
        <f t="shared" ref="M18:M23" si="0">IF(A18=1,20,IF(A18=2,18,IF(A18=3,16,IF(A18&gt;19,0,19-A18))))</f>
        <v>20</v>
      </c>
      <c r="N18" s="243" t="str">
        <f t="shared" ref="N18:N23" si="1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</v>
      </c>
      <c r="O18" s="271" t="s">
        <v>65</v>
      </c>
      <c r="P18" s="122"/>
    </row>
    <row r="19" spans="1:18" s="32" customFormat="1" ht="18.75" customHeight="1" x14ac:dyDescent="0.2">
      <c r="A19" s="228">
        <f>_xlfn.RANK.EQ(I19,I$18:I$22)</f>
        <v>2</v>
      </c>
      <c r="B19" s="152" t="s">
        <v>154</v>
      </c>
      <c r="C19" s="151"/>
      <c r="D19" s="155">
        <v>1999</v>
      </c>
      <c r="E19" s="278" t="s">
        <v>5</v>
      </c>
      <c r="F19" s="24" t="s">
        <v>54</v>
      </c>
      <c r="G19" s="318" t="s">
        <v>155</v>
      </c>
      <c r="H19" s="177">
        <v>61.55</v>
      </c>
      <c r="I19" s="149">
        <v>52</v>
      </c>
      <c r="J19" s="35"/>
      <c r="K19" s="35"/>
      <c r="L19" s="200"/>
      <c r="M19" s="206">
        <f t="shared" si="0"/>
        <v>18</v>
      </c>
      <c r="N19" s="243" t="str">
        <f t="shared" si="1"/>
        <v>+МС</v>
      </c>
      <c r="O19" s="320" t="s">
        <v>157</v>
      </c>
      <c r="P19" s="67"/>
      <c r="Q19" s="186"/>
      <c r="R19" s="187"/>
    </row>
    <row r="20" spans="1:18" s="32" customFormat="1" ht="17.45" customHeight="1" x14ac:dyDescent="0.2">
      <c r="A20" s="228">
        <f>_xlfn.RANK.EQ(I20,I$18:I$22)</f>
        <v>3</v>
      </c>
      <c r="B20" s="151" t="s">
        <v>229</v>
      </c>
      <c r="C20" s="151"/>
      <c r="D20" s="157">
        <v>1994</v>
      </c>
      <c r="E20" s="150" t="s">
        <v>4</v>
      </c>
      <c r="F20" s="153" t="s">
        <v>62</v>
      </c>
      <c r="G20" s="41"/>
      <c r="H20" s="319">
        <v>62.35</v>
      </c>
      <c r="I20" s="153">
        <v>42</v>
      </c>
      <c r="J20" s="38"/>
      <c r="K20" s="35"/>
      <c r="L20" s="200"/>
      <c r="M20" s="206">
        <f t="shared" si="0"/>
        <v>16</v>
      </c>
      <c r="N20" s="243" t="str">
        <f t="shared" si="1"/>
        <v>КМС</v>
      </c>
      <c r="O20" s="163" t="s">
        <v>230</v>
      </c>
      <c r="P20" s="67"/>
      <c r="Q20" s="186"/>
      <c r="R20" s="186"/>
    </row>
    <row r="21" spans="1:18" ht="15" customHeight="1" x14ac:dyDescent="0.2">
      <c r="A21" s="228">
        <f>_xlfn.RANK.EQ(I21,I$18:I$22)</f>
        <v>4</v>
      </c>
      <c r="B21" s="63" t="s">
        <v>264</v>
      </c>
      <c r="C21" s="57"/>
      <c r="D21" s="157">
        <v>1991</v>
      </c>
      <c r="E21" s="61" t="s">
        <v>5</v>
      </c>
      <c r="F21" s="37" t="s">
        <v>57</v>
      </c>
      <c r="G21" s="35"/>
      <c r="H21" s="56">
        <v>62.6</v>
      </c>
      <c r="I21" s="199">
        <v>35</v>
      </c>
      <c r="J21" s="64"/>
      <c r="K21" s="35"/>
      <c r="L21" s="200"/>
      <c r="M21" s="206">
        <f t="shared" si="0"/>
        <v>15</v>
      </c>
      <c r="N21" s="243" t="str">
        <f t="shared" si="1"/>
        <v>КМС</v>
      </c>
      <c r="O21" s="272" t="s">
        <v>285</v>
      </c>
      <c r="P21" s="122"/>
      <c r="Q21" s="186"/>
      <c r="R21" s="187"/>
    </row>
    <row r="22" spans="1:18" ht="15" customHeight="1" x14ac:dyDescent="0.2">
      <c r="A22" s="228">
        <f>_xlfn.RANK.EQ(I22,I$18:I$22)</f>
        <v>5</v>
      </c>
      <c r="B22" s="39" t="s">
        <v>284</v>
      </c>
      <c r="C22" s="156"/>
      <c r="D22" s="157">
        <v>1987</v>
      </c>
      <c r="E22" s="158" t="s">
        <v>5</v>
      </c>
      <c r="F22" s="13" t="s">
        <v>57</v>
      </c>
      <c r="G22" s="22"/>
      <c r="H22" s="177">
        <v>62.1</v>
      </c>
      <c r="I22" s="64">
        <v>21</v>
      </c>
      <c r="J22" s="64"/>
      <c r="K22" s="35"/>
      <c r="L22" s="200"/>
      <c r="M22" s="206">
        <f t="shared" si="0"/>
        <v>14</v>
      </c>
      <c r="N22" s="243" t="str">
        <f t="shared" si="1"/>
        <v>-</v>
      </c>
      <c r="O22" s="125" t="s">
        <v>200</v>
      </c>
      <c r="P22" s="138"/>
      <c r="Q22" s="186"/>
      <c r="R22" s="32"/>
    </row>
    <row r="23" spans="1:18" s="186" customFormat="1" ht="15" customHeight="1" x14ac:dyDescent="0.2">
      <c r="A23" s="228">
        <v>6</v>
      </c>
      <c r="B23" s="39" t="s">
        <v>360</v>
      </c>
      <c r="C23" s="156"/>
      <c r="D23" s="157">
        <v>1994</v>
      </c>
      <c r="E23" s="158" t="s">
        <v>5</v>
      </c>
      <c r="F23" s="13" t="s">
        <v>56</v>
      </c>
      <c r="G23" s="22"/>
      <c r="H23" s="177">
        <v>62.8</v>
      </c>
      <c r="I23" s="64">
        <v>20</v>
      </c>
      <c r="J23" s="64"/>
      <c r="K23" s="35"/>
      <c r="L23" s="200"/>
      <c r="M23" s="206">
        <f t="shared" si="0"/>
        <v>13</v>
      </c>
      <c r="N23" s="243" t="str">
        <f t="shared" si="1"/>
        <v>-</v>
      </c>
      <c r="O23" s="125" t="s">
        <v>361</v>
      </c>
      <c r="P23" s="138"/>
      <c r="R23" s="32"/>
    </row>
    <row r="25" spans="1:18" x14ac:dyDescent="0.2">
      <c r="A25" s="86" t="s">
        <v>18</v>
      </c>
      <c r="B25" s="86"/>
      <c r="C25" s="86"/>
      <c r="D25" s="92" t="s">
        <v>352</v>
      </c>
      <c r="E25" s="86"/>
      <c r="F25" s="89"/>
      <c r="G25" s="86" t="s">
        <v>70</v>
      </c>
      <c r="H25" s="79"/>
      <c r="J25" s="86"/>
      <c r="K25" s="90"/>
      <c r="L25" s="86"/>
      <c r="M25" s="92" t="s">
        <v>353</v>
      </c>
      <c r="N25" s="79"/>
      <c r="P25" s="79"/>
    </row>
    <row r="26" spans="1:18" x14ac:dyDescent="0.2">
      <c r="A26" s="86"/>
      <c r="B26" s="86"/>
      <c r="C26" s="86"/>
      <c r="D26" s="86"/>
      <c r="E26" s="86"/>
      <c r="F26" s="79"/>
      <c r="G26" s="86"/>
      <c r="H26" s="79"/>
      <c r="J26" s="86"/>
      <c r="K26" s="86"/>
      <c r="L26" s="86"/>
      <c r="M26" s="79"/>
      <c r="N26" s="79"/>
      <c r="P26" s="79"/>
    </row>
    <row r="27" spans="1:18" x14ac:dyDescent="0.2">
      <c r="A27" s="86" t="s">
        <v>19</v>
      </c>
      <c r="B27" s="86"/>
      <c r="C27" s="86"/>
      <c r="D27" s="92" t="s">
        <v>356</v>
      </c>
      <c r="E27" s="86"/>
      <c r="F27" s="86"/>
      <c r="G27" s="86" t="s">
        <v>20</v>
      </c>
      <c r="H27" s="79"/>
      <c r="J27" s="86"/>
      <c r="K27" s="86"/>
      <c r="L27" s="86"/>
      <c r="M27" s="92" t="s">
        <v>354</v>
      </c>
      <c r="N27" s="79"/>
      <c r="P27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2">
      <sortCondition ref="A16:A17"/>
    </sortState>
  </autoFilter>
  <sortState ref="A18:R24">
    <sortCondition ref="I18:I24"/>
  </sortState>
  <mergeCells count="31"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D6:M6"/>
    <mergeCell ref="J16:K16"/>
    <mergeCell ref="A7:C7"/>
    <mergeCell ref="D7:M7"/>
    <mergeCell ref="L16:L17"/>
    <mergeCell ref="M16:M17"/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</mergeCells>
  <printOptions horizontalCentered="1" verticalCentered="1"/>
  <pageMargins left="0.59055118110236227" right="0.19685039370078741" top="0.59055118110236227" bottom="0.59055118110236227" header="0" footer="0"/>
  <pageSetup paperSize="9" scale="96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5"/>
  <sheetViews>
    <sheetView view="pageBreakPreview" topLeftCell="A12" zoomScale="115" zoomScaleNormal="70" zoomScaleSheetLayoutView="115" workbookViewId="0">
      <selection activeCell="D25" sqref="D25"/>
    </sheetView>
  </sheetViews>
  <sheetFormatPr defaultColWidth="9.140625" defaultRowHeight="12.75" x14ac:dyDescent="0.2"/>
  <cols>
    <col min="1" max="1" width="6.57031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4.42578125" style="31" customWidth="1"/>
    <col min="10" max="10" width="7.7109375" style="31" hidden="1" customWidth="1"/>
    <col min="11" max="11" width="2.5703125" style="31" hidden="1" customWidth="1"/>
    <col min="12" max="12" width="3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22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80</v>
      </c>
      <c r="B10" s="404"/>
      <c r="C10" s="404"/>
      <c r="D10" s="408" t="s">
        <v>303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309</v>
      </c>
      <c r="E11" s="408"/>
      <c r="F11" s="408"/>
      <c r="G11" s="408"/>
      <c r="H11" s="408"/>
      <c r="I11" s="408"/>
      <c r="J11" s="408"/>
      <c r="K11" s="408"/>
      <c r="L11" s="408"/>
      <c r="M11" s="408"/>
      <c r="N11" s="6">
        <v>72</v>
      </c>
      <c r="O11" s="3">
        <v>56</v>
      </c>
      <c r="P11" s="50">
        <v>45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7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26"/>
      <c r="C17" s="426"/>
      <c r="D17" s="424"/>
      <c r="E17" s="424"/>
      <c r="F17" s="424"/>
      <c r="G17" s="424"/>
      <c r="H17" s="424"/>
      <c r="I17" s="424"/>
      <c r="J17" s="25" t="s">
        <v>24</v>
      </c>
      <c r="K17" s="25" t="s">
        <v>26</v>
      </c>
      <c r="L17" s="424"/>
      <c r="M17" s="424"/>
      <c r="N17" s="424"/>
      <c r="O17" s="424"/>
      <c r="P17" s="429"/>
    </row>
    <row r="18" spans="1:18" ht="15" customHeight="1" x14ac:dyDescent="0.2">
      <c r="A18" s="229">
        <f>_xlfn.RANK.EQ(I18,I$18:I$21)</f>
        <v>1</v>
      </c>
      <c r="B18" s="202" t="s">
        <v>183</v>
      </c>
      <c r="C18" s="203"/>
      <c r="D18" s="155">
        <v>1991</v>
      </c>
      <c r="E18" s="175" t="s">
        <v>4</v>
      </c>
      <c r="F18" s="153" t="s">
        <v>184</v>
      </c>
      <c r="G18" s="153"/>
      <c r="H18" s="154">
        <v>67.95</v>
      </c>
      <c r="I18" s="153">
        <v>65</v>
      </c>
      <c r="J18" s="153"/>
      <c r="K18" s="153"/>
      <c r="L18" s="155"/>
      <c r="M18" s="208">
        <f>IF(A18=1,20,IF(A18=2,18,IF(A18=3,16,IF(A18&gt;19,0,19-A18))))</f>
        <v>20</v>
      </c>
      <c r="N18" s="157" t="str">
        <f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</v>
      </c>
      <c r="O18" s="221" t="s">
        <v>185</v>
      </c>
      <c r="P18" s="223"/>
      <c r="R18" s="187"/>
    </row>
    <row r="19" spans="1:18" s="32" customFormat="1" ht="15" customHeight="1" x14ac:dyDescent="0.2">
      <c r="A19" s="229">
        <f>_xlfn.RANK.EQ(I19,I$18:I$21)</f>
        <v>2</v>
      </c>
      <c r="B19" s="203" t="s">
        <v>266</v>
      </c>
      <c r="C19" s="203"/>
      <c r="D19" s="155">
        <v>1990</v>
      </c>
      <c r="E19" s="153" t="s">
        <v>4</v>
      </c>
      <c r="F19" s="153" t="s">
        <v>64</v>
      </c>
      <c r="G19" s="175"/>
      <c r="H19" s="154">
        <v>66.349999999999994</v>
      </c>
      <c r="I19" s="153">
        <v>53</v>
      </c>
      <c r="J19" s="153"/>
      <c r="K19" s="153"/>
      <c r="L19" s="155"/>
      <c r="M19" s="208">
        <f>IF(A19=1,20,IF(A19=2,18,IF(A19=3,16,IF(A19&gt;19,0,19-A19))))</f>
        <v>18</v>
      </c>
      <c r="N19" s="157" t="str">
        <f>IF(AND(NOT(OR(E19="МСМК",E19="ЗМС")),I19&gt;=$N$11),"+МСМК",IF(AND(OR(E19="МСМК",E19="ЗМС"),I19&gt;=$N$11),"МСМК",
IF(AND(NOT(OR(E19="МСМК",E19="МС",E19="ЗМС")),I19&gt;=$O$11),"+МС",
IF(AND(OR(E19="МСМК",E19="МС",E19="ЗМС"),I19&gt;=$O$11),"МС",
IF(AND(NOT(OR(E19="ЗМС",E19="МСМК",E19="МС",E19="КМС")),I19&gt;=$P$11),"+КМС",
IF(AND(OR(E19="ЗМС",E19="МСМК",E19="МС",E19="КМС"),I19&gt;=$P$11),"КМС","-"))))))</f>
        <v>КМС</v>
      </c>
      <c r="O19" s="321" t="s">
        <v>345</v>
      </c>
      <c r="P19" s="68"/>
      <c r="Q19" s="186"/>
    </row>
    <row r="20" spans="1:18" s="32" customFormat="1" ht="15" customHeight="1" x14ac:dyDescent="0.2">
      <c r="A20" s="229">
        <f>_xlfn.RANK.EQ(I20,I$18:I$21)</f>
        <v>3</v>
      </c>
      <c r="B20" s="203" t="s">
        <v>153</v>
      </c>
      <c r="C20" s="203"/>
      <c r="D20" s="155">
        <v>1994</v>
      </c>
      <c r="E20" s="153" t="s">
        <v>4</v>
      </c>
      <c r="F20" s="153" t="s">
        <v>56</v>
      </c>
      <c r="G20" s="175" t="s">
        <v>111</v>
      </c>
      <c r="H20" s="154">
        <v>67.400000000000006</v>
      </c>
      <c r="I20" s="153">
        <v>50</v>
      </c>
      <c r="J20" s="153"/>
      <c r="K20" s="153"/>
      <c r="L20" s="155"/>
      <c r="M20" s="208">
        <f>IF(A20=1,20,IF(A20=2,18,IF(A20=3,16,IF(A20&gt;19,0,19-A20))))</f>
        <v>16</v>
      </c>
      <c r="N20" s="157" t="str">
        <f>IF(AND(NOT(OR(E20="МСМК",E20="ЗМС")),I20&gt;=$N$11),"+МСМК",IF(AND(OR(E20="МСМК",E20="ЗМС"),I20&gt;=$N$11),"МСМК",
IF(AND(NOT(OR(E20="МСМК",E20="МС",E20="ЗМС")),I20&gt;=$O$11),"+МС",
IF(AND(OR(E20="МСМК",E20="МС",E20="ЗМС"),I20&gt;=$O$11),"МС",
IF(AND(NOT(OR(E20="ЗМС",E20="МСМК",E20="МС",E20="КМС")),I20&gt;=$P$11),"+КМС",
IF(AND(OR(E20="ЗМС",E20="МСМК",E20="МС",E20="КМС"),I20&gt;=$P$11),"КМС","-"))))))</f>
        <v>КМС</v>
      </c>
      <c r="O20" s="182" t="s">
        <v>148</v>
      </c>
      <c r="P20" s="160"/>
      <c r="Q20" s="186"/>
    </row>
    <row r="21" spans="1:18" s="146" customFormat="1" ht="15" customHeight="1" x14ac:dyDescent="0.2">
      <c r="A21" s="229">
        <f>_xlfn.RANK.EQ(I21,I$18:I$21)</f>
        <v>4</v>
      </c>
      <c r="B21" s="193" t="s">
        <v>216</v>
      </c>
      <c r="C21" s="183"/>
      <c r="D21" s="157">
        <v>1999</v>
      </c>
      <c r="E21" s="157" t="s">
        <v>5</v>
      </c>
      <c r="F21" s="153" t="s">
        <v>62</v>
      </c>
      <c r="G21" s="153"/>
      <c r="H21" s="54">
        <v>66.400000000000006</v>
      </c>
      <c r="I21" s="153">
        <v>20</v>
      </c>
      <c r="J21" s="66"/>
      <c r="K21" s="153"/>
      <c r="L21" s="155" t="s">
        <v>265</v>
      </c>
      <c r="M21" s="208">
        <f>IF(A21=1,20,IF(A21=2,18,IF(A21=3,16,IF(A21&gt;19,0,19-A21))))</f>
        <v>15</v>
      </c>
      <c r="N21" s="157" t="str">
        <f>IF(AND(NOT(OR(E21="МСМК",E21="ЗМС")),I21&gt;=$N$11),"+МСМК",IF(AND(OR(E21="МСМК",E21="ЗМС"),I21&gt;=$N$11),"МСМК",
IF(AND(NOT(OR(E21="МСМК",E21="МС",E21="ЗМС")),I21&gt;=$O$11),"+МС",
IF(AND(OR(E21="МСМК",E21="МС",E21="ЗМС"),I21&gt;=$O$11),"МС",
IF(AND(NOT(OR(E21="ЗМС",E21="МСМК",E21="МС",E21="КМС")),I21&gt;=$P$11),"+КМС",
IF(AND(OR(E21="ЗМС",E21="МСМК",E21="МС",E21="КМС"),I21&gt;=$P$11),"КМС","-"))))))</f>
        <v>-</v>
      </c>
      <c r="O21" s="222" t="s">
        <v>263</v>
      </c>
      <c r="P21" s="224"/>
      <c r="Q21" s="186"/>
      <c r="R21" s="32"/>
    </row>
    <row r="23" spans="1:18" x14ac:dyDescent="0.2">
      <c r="A23" s="86" t="s">
        <v>18</v>
      </c>
      <c r="B23" s="86"/>
      <c r="C23" s="86"/>
      <c r="D23" s="92" t="s">
        <v>352</v>
      </c>
      <c r="E23" s="86"/>
      <c r="F23" s="89"/>
      <c r="G23" s="86" t="s">
        <v>70</v>
      </c>
      <c r="H23" s="79"/>
      <c r="J23" s="86"/>
      <c r="K23" s="90"/>
      <c r="L23" s="86"/>
      <c r="M23" s="92" t="s">
        <v>353</v>
      </c>
      <c r="N23" s="79"/>
      <c r="P23" s="79"/>
    </row>
    <row r="24" spans="1:18" x14ac:dyDescent="0.2">
      <c r="A24" s="86"/>
      <c r="B24" s="86"/>
      <c r="C24" s="86"/>
      <c r="D24" s="86"/>
      <c r="E24" s="86"/>
      <c r="F24" s="79"/>
      <c r="G24" s="86"/>
      <c r="H24" s="79"/>
      <c r="J24" s="86"/>
      <c r="K24" s="86"/>
      <c r="L24" s="86"/>
      <c r="M24" s="79"/>
      <c r="N24" s="79"/>
      <c r="P24" s="79"/>
    </row>
    <row r="25" spans="1:18" x14ac:dyDescent="0.2">
      <c r="A25" s="86" t="s">
        <v>19</v>
      </c>
      <c r="B25" s="86"/>
      <c r="C25" s="86"/>
      <c r="D25" s="92" t="s">
        <v>356</v>
      </c>
      <c r="E25" s="86"/>
      <c r="F25" s="86"/>
      <c r="G25" s="86" t="s">
        <v>20</v>
      </c>
      <c r="H25" s="79"/>
      <c r="J25" s="86"/>
      <c r="K25" s="86"/>
      <c r="L25" s="86"/>
      <c r="M25" s="92" t="s">
        <v>354</v>
      </c>
      <c r="N25" s="79"/>
      <c r="P25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1">
      <sortCondition ref="A16:A17"/>
    </sortState>
  </autoFilter>
  <sortState ref="A18:T22">
    <sortCondition ref="I18:I22"/>
  </sortState>
  <mergeCells count="31"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D6:M6"/>
    <mergeCell ref="J16:K16"/>
    <mergeCell ref="A7:C7"/>
    <mergeCell ref="D7:M7"/>
    <mergeCell ref="L16:L17"/>
    <mergeCell ref="M16:M17"/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</mergeCells>
  <printOptions horizontalCentered="1" verticalCentered="1"/>
  <pageMargins left="0.59055118110236227" right="0.19685039370078741" top="0.59055118110236227" bottom="0.59055118110236227" header="0" footer="0"/>
  <pageSetup paperSize="9" scale="99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7"/>
  <sheetViews>
    <sheetView view="pageBreakPreview" topLeftCell="A7" zoomScale="98" zoomScaleNormal="55" zoomScaleSheetLayoutView="98" workbookViewId="0">
      <selection activeCell="D27" sqref="D27"/>
    </sheetView>
  </sheetViews>
  <sheetFormatPr defaultColWidth="9.140625" defaultRowHeight="12.75" x14ac:dyDescent="0.2"/>
  <cols>
    <col min="1" max="1" width="6.57031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4.7109375" style="31" customWidth="1"/>
    <col min="10" max="10" width="7.7109375" style="31" hidden="1" customWidth="1"/>
    <col min="11" max="11" width="7.42578125" style="31" hidden="1" customWidth="1"/>
    <col min="12" max="12" width="12" style="31" hidden="1" customWidth="1"/>
    <col min="13" max="14" width="7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22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87</v>
      </c>
      <c r="B10" s="404"/>
      <c r="C10" s="404"/>
      <c r="D10" s="408" t="s">
        <v>303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310</v>
      </c>
      <c r="E11" s="408"/>
      <c r="F11" s="408"/>
      <c r="G11" s="408"/>
      <c r="H11" s="408"/>
      <c r="I11" s="408"/>
      <c r="J11" s="408"/>
      <c r="K11" s="408"/>
      <c r="L11" s="408"/>
      <c r="M11" s="408"/>
      <c r="N11" s="6">
        <v>76</v>
      </c>
      <c r="O11" s="3">
        <v>62</v>
      </c>
      <c r="P11" s="50">
        <v>48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82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20" x14ac:dyDescent="0.2">
      <c r="A17" s="410"/>
      <c r="B17" s="426"/>
      <c r="C17" s="426"/>
      <c r="D17" s="424"/>
      <c r="E17" s="424"/>
      <c r="F17" s="424"/>
      <c r="G17" s="424"/>
      <c r="H17" s="424"/>
      <c r="I17" s="424"/>
      <c r="J17" s="25" t="s">
        <v>24</v>
      </c>
      <c r="K17" s="25" t="s">
        <v>26</v>
      </c>
      <c r="L17" s="424"/>
      <c r="M17" s="424"/>
      <c r="N17" s="424"/>
      <c r="O17" s="424"/>
      <c r="P17" s="429"/>
    </row>
    <row r="18" spans="1:20" s="32" customFormat="1" ht="16.5" customHeight="1" x14ac:dyDescent="0.2">
      <c r="A18" s="230">
        <f t="shared" ref="A18:A23" si="0">_xlfn.RANK.EQ(I18,I$18:I$23)</f>
        <v>1</v>
      </c>
      <c r="B18" s="202" t="s">
        <v>110</v>
      </c>
      <c r="C18" s="203"/>
      <c r="D18" s="155">
        <v>1998</v>
      </c>
      <c r="E18" s="153" t="s">
        <v>3</v>
      </c>
      <c r="F18" s="153" t="s">
        <v>68</v>
      </c>
      <c r="G18" s="175" t="s">
        <v>111</v>
      </c>
      <c r="H18" s="154">
        <v>72</v>
      </c>
      <c r="I18" s="153">
        <v>69</v>
      </c>
      <c r="J18" s="153"/>
      <c r="K18" s="153"/>
      <c r="L18" s="155"/>
      <c r="M18" s="153">
        <f t="shared" ref="M18:M23" si="1">IF(A18=1,20,IF(A18=2,18,IF(A18=3,16,IF(A18&gt;19,0,19-A18))))</f>
        <v>20</v>
      </c>
      <c r="N18" s="157" t="str">
        <f t="shared" ref="N18:N23" si="2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</v>
      </c>
      <c r="O18" s="225" t="s">
        <v>112</v>
      </c>
      <c r="P18" s="67"/>
      <c r="Q18" s="186"/>
      <c r="R18" s="186"/>
    </row>
    <row r="19" spans="1:20" s="32" customFormat="1" ht="15.75" customHeight="1" x14ac:dyDescent="0.2">
      <c r="A19" s="230">
        <f t="shared" si="0"/>
        <v>2</v>
      </c>
      <c r="B19" s="193" t="s">
        <v>245</v>
      </c>
      <c r="C19" s="183"/>
      <c r="D19" s="157">
        <v>1999</v>
      </c>
      <c r="E19" s="157" t="s">
        <v>4</v>
      </c>
      <c r="F19" s="153" t="s">
        <v>59</v>
      </c>
      <c r="G19" s="153"/>
      <c r="H19" s="54">
        <v>72.8</v>
      </c>
      <c r="I19" s="153">
        <v>68</v>
      </c>
      <c r="J19" s="66"/>
      <c r="K19" s="153"/>
      <c r="L19" s="155"/>
      <c r="M19" s="153">
        <f t="shared" si="1"/>
        <v>18</v>
      </c>
      <c r="N19" s="157" t="str">
        <f t="shared" si="2"/>
        <v>МС</v>
      </c>
      <c r="O19" s="137" t="s">
        <v>244</v>
      </c>
      <c r="P19" s="122"/>
      <c r="Q19" s="186"/>
      <c r="R19" s="187"/>
      <c r="S19" s="186"/>
      <c r="T19" s="186"/>
    </row>
    <row r="20" spans="1:20" ht="21" customHeight="1" x14ac:dyDescent="0.2">
      <c r="A20" s="230">
        <f t="shared" si="0"/>
        <v>3</v>
      </c>
      <c r="B20" s="203" t="s">
        <v>159</v>
      </c>
      <c r="C20" s="203"/>
      <c r="D20" s="155">
        <v>1994</v>
      </c>
      <c r="E20" s="153" t="s">
        <v>4</v>
      </c>
      <c r="F20" s="153" t="s">
        <v>54</v>
      </c>
      <c r="G20" s="142" t="s">
        <v>155</v>
      </c>
      <c r="H20" s="154">
        <v>73</v>
      </c>
      <c r="I20" s="153">
        <v>65</v>
      </c>
      <c r="J20" s="153"/>
      <c r="K20" s="153"/>
      <c r="L20" s="155"/>
      <c r="M20" s="153">
        <f t="shared" si="1"/>
        <v>16</v>
      </c>
      <c r="N20" s="157" t="str">
        <f t="shared" si="2"/>
        <v>МС</v>
      </c>
      <c r="O20" s="205" t="s">
        <v>286</v>
      </c>
      <c r="P20" s="67"/>
      <c r="Q20" s="186"/>
      <c r="R20" s="86"/>
      <c r="S20" s="79"/>
      <c r="T20" s="79"/>
    </row>
    <row r="21" spans="1:20" ht="20.45" customHeight="1" x14ac:dyDescent="0.2">
      <c r="A21" s="230">
        <f t="shared" si="0"/>
        <v>4</v>
      </c>
      <c r="B21" s="322" t="s">
        <v>224</v>
      </c>
      <c r="C21" s="194"/>
      <c r="D21" s="84">
        <v>1992</v>
      </c>
      <c r="E21" s="78" t="s">
        <v>3</v>
      </c>
      <c r="F21" s="78" t="s">
        <v>62</v>
      </c>
      <c r="G21" s="91"/>
      <c r="H21" s="83">
        <v>72.45</v>
      </c>
      <c r="I21" s="78">
        <v>63</v>
      </c>
      <c r="J21" s="78"/>
      <c r="K21" s="78"/>
      <c r="L21" s="81"/>
      <c r="M21" s="153">
        <f t="shared" si="1"/>
        <v>15</v>
      </c>
      <c r="N21" s="157" t="str">
        <f t="shared" si="2"/>
        <v>МС</v>
      </c>
      <c r="O21" s="323" t="s">
        <v>225</v>
      </c>
      <c r="P21" s="128"/>
      <c r="Q21" s="186"/>
      <c r="R21" s="186"/>
    </row>
    <row r="22" spans="1:20" ht="21" customHeight="1" x14ac:dyDescent="0.2">
      <c r="A22" s="230">
        <f t="shared" si="0"/>
        <v>5</v>
      </c>
      <c r="B22" s="203" t="s">
        <v>177</v>
      </c>
      <c r="C22" s="203"/>
      <c r="D22" s="155">
        <v>1997</v>
      </c>
      <c r="E22" s="153" t="s">
        <v>3</v>
      </c>
      <c r="F22" s="153" t="s">
        <v>53</v>
      </c>
      <c r="G22" s="324" t="s">
        <v>178</v>
      </c>
      <c r="H22" s="154">
        <v>73</v>
      </c>
      <c r="I22" s="153">
        <v>50</v>
      </c>
      <c r="J22" s="153"/>
      <c r="K22" s="153"/>
      <c r="L22" s="155"/>
      <c r="M22" s="153">
        <f t="shared" si="1"/>
        <v>14</v>
      </c>
      <c r="N22" s="157" t="str">
        <f t="shared" si="2"/>
        <v>КМС</v>
      </c>
      <c r="O22" s="205" t="s">
        <v>179</v>
      </c>
      <c r="P22" s="124"/>
      <c r="Q22" s="186"/>
      <c r="R22" s="51"/>
    </row>
    <row r="23" spans="1:20" s="186" customFormat="1" ht="15" customHeight="1" x14ac:dyDescent="0.2">
      <c r="A23" s="230">
        <f t="shared" si="0"/>
        <v>6</v>
      </c>
      <c r="B23" s="193" t="s">
        <v>117</v>
      </c>
      <c r="C23" s="183"/>
      <c r="D23" s="157">
        <v>1999</v>
      </c>
      <c r="E23" s="157" t="s">
        <v>3</v>
      </c>
      <c r="F23" s="153" t="s">
        <v>51</v>
      </c>
      <c r="G23" s="153" t="s">
        <v>118</v>
      </c>
      <c r="H23" s="54">
        <v>72.25</v>
      </c>
      <c r="I23" s="66">
        <v>44</v>
      </c>
      <c r="J23" s="66"/>
      <c r="K23" s="153"/>
      <c r="L23" s="155"/>
      <c r="M23" s="153">
        <f t="shared" si="1"/>
        <v>13</v>
      </c>
      <c r="N23" s="157" t="str">
        <f t="shared" si="2"/>
        <v>-</v>
      </c>
      <c r="O23" s="125" t="s">
        <v>116</v>
      </c>
      <c r="P23" s="138"/>
      <c r="R23" s="187"/>
    </row>
    <row r="25" spans="1:20" x14ac:dyDescent="0.2">
      <c r="A25" s="86" t="s">
        <v>18</v>
      </c>
      <c r="B25" s="86"/>
      <c r="C25" s="86"/>
      <c r="D25" s="92" t="s">
        <v>352</v>
      </c>
      <c r="E25" s="86"/>
      <c r="F25" s="89"/>
      <c r="G25" s="86" t="s">
        <v>70</v>
      </c>
      <c r="H25" s="79"/>
      <c r="J25" s="86"/>
      <c r="K25" s="90"/>
      <c r="L25" s="86"/>
      <c r="M25" s="92" t="s">
        <v>353</v>
      </c>
      <c r="N25" s="79"/>
      <c r="P25" s="79"/>
    </row>
    <row r="26" spans="1:20" x14ac:dyDescent="0.2">
      <c r="A26" s="86"/>
      <c r="B26" s="86"/>
      <c r="C26" s="86"/>
      <c r="D26" s="86"/>
      <c r="E26" s="86"/>
      <c r="F26" s="79"/>
      <c r="G26" s="86"/>
      <c r="H26" s="79"/>
      <c r="J26" s="86"/>
      <c r="K26" s="86"/>
      <c r="L26" s="86"/>
      <c r="M26" s="79"/>
      <c r="N26" s="79"/>
      <c r="P26" s="79"/>
    </row>
    <row r="27" spans="1:20" x14ac:dyDescent="0.2">
      <c r="A27" s="86" t="s">
        <v>19</v>
      </c>
      <c r="B27" s="86"/>
      <c r="C27" s="86"/>
      <c r="D27" s="92" t="s">
        <v>356</v>
      </c>
      <c r="E27" s="86"/>
      <c r="F27" s="86"/>
      <c r="G27" s="86" t="s">
        <v>20</v>
      </c>
      <c r="H27" s="79"/>
      <c r="J27" s="86"/>
      <c r="K27" s="86"/>
      <c r="L27" s="86"/>
      <c r="M27" s="92" t="s">
        <v>354</v>
      </c>
      <c r="N27" s="79"/>
      <c r="P27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3">
      <sortCondition ref="A16:A17"/>
    </sortState>
  </autoFilter>
  <sortState ref="A18:T24">
    <sortCondition ref="I18:I24"/>
  </sortState>
  <mergeCells count="31"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D6:M6"/>
    <mergeCell ref="J16:K16"/>
    <mergeCell ref="A7:C7"/>
    <mergeCell ref="D7:M7"/>
    <mergeCell ref="L16:L17"/>
    <mergeCell ref="M16:M17"/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</mergeCells>
  <printOptions horizontalCentered="1" verticalCentered="1"/>
  <pageMargins left="0.59055118110236227" right="0.19685039370078741" top="0.59055118110236227" bottom="0.59055118110236227" header="0" footer="0"/>
  <pageSetup paperSize="9" scale="98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37"/>
  <sheetViews>
    <sheetView view="pageBreakPreview" topLeftCell="A14" zoomScaleNormal="70" zoomScaleSheetLayoutView="100" workbookViewId="0">
      <selection activeCell="D37" sqref="D37"/>
    </sheetView>
  </sheetViews>
  <sheetFormatPr defaultColWidth="9.140625" defaultRowHeight="12.75" x14ac:dyDescent="0.2"/>
  <cols>
    <col min="1" max="1" width="6.8554687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4.7109375" style="31" customWidth="1"/>
    <col min="10" max="10" width="7.7109375" style="31" hidden="1" customWidth="1"/>
    <col min="11" max="11" width="7.42578125" style="31" hidden="1" customWidth="1"/>
    <col min="12" max="12" width="12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9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9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9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9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9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9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9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22</v>
      </c>
      <c r="O7" s="411"/>
      <c r="P7" s="411"/>
    </row>
    <row r="8" spans="1:19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9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9" ht="17.25" customHeight="1" x14ac:dyDescent="0.2">
      <c r="A10" s="404">
        <v>91</v>
      </c>
      <c r="B10" s="404"/>
      <c r="C10" s="404"/>
      <c r="D10" s="408" t="s">
        <v>303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9" x14ac:dyDescent="0.2">
      <c r="A11" s="404"/>
      <c r="B11" s="404"/>
      <c r="C11" s="404"/>
      <c r="D11" s="408" t="s">
        <v>311</v>
      </c>
      <c r="E11" s="408"/>
      <c r="F11" s="408"/>
      <c r="G11" s="408"/>
      <c r="H11" s="408"/>
      <c r="I11" s="408"/>
      <c r="J11" s="408"/>
      <c r="K11" s="408"/>
      <c r="L11" s="408"/>
      <c r="M11" s="408"/>
      <c r="N11" s="6">
        <v>82</v>
      </c>
      <c r="O11" s="3">
        <v>69</v>
      </c>
      <c r="P11" s="50">
        <v>55</v>
      </c>
    </row>
    <row r="12" spans="1:19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9" x14ac:dyDescent="0.2">
      <c r="A13" s="5" t="s">
        <v>6</v>
      </c>
      <c r="B13" s="6"/>
      <c r="C13" s="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  <c r="R13"/>
    </row>
    <row r="14" spans="1:19" x14ac:dyDescent="0.2">
      <c r="A14" s="5" t="s">
        <v>82</v>
      </c>
      <c r="B14" s="6"/>
      <c r="C14" s="6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  <c r="S14"/>
    </row>
    <row r="16" spans="1:19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26"/>
      <c r="C17" s="426"/>
      <c r="D17" s="420"/>
      <c r="E17" s="420"/>
      <c r="F17" s="420"/>
      <c r="G17" s="420"/>
      <c r="H17" s="420"/>
      <c r="I17" s="420"/>
      <c r="J17" s="60" t="s">
        <v>24</v>
      </c>
      <c r="K17" s="60" t="s">
        <v>26</v>
      </c>
      <c r="L17" s="420"/>
      <c r="M17" s="420"/>
      <c r="N17" s="420"/>
      <c r="O17" s="420"/>
      <c r="P17" s="423"/>
    </row>
    <row r="18" spans="1:18" s="32" customFormat="1" ht="15" customHeight="1" x14ac:dyDescent="0.2">
      <c r="A18" s="230">
        <f t="shared" ref="A18:A33" si="0">_xlfn.RANK.EQ(I18,I$18:I$33)</f>
        <v>1</v>
      </c>
      <c r="B18" s="39" t="s">
        <v>134</v>
      </c>
      <c r="C18" s="39"/>
      <c r="D18" s="155">
        <v>1998</v>
      </c>
      <c r="E18" s="150" t="s">
        <v>3</v>
      </c>
      <c r="F18" s="335" t="s">
        <v>49</v>
      </c>
      <c r="G18" s="337" t="s">
        <v>135</v>
      </c>
      <c r="H18" s="177">
        <v>84.75</v>
      </c>
      <c r="I18" s="64">
        <v>87</v>
      </c>
      <c r="J18" s="64"/>
      <c r="K18" s="35"/>
      <c r="L18" s="12"/>
      <c r="M18" s="35">
        <f t="shared" ref="M18:M33" si="1">IF(A18=1,20,IF(A18=2,18,IF(A18=3,16,IF(A18&gt;19,0,19-A18))))</f>
        <v>20</v>
      </c>
      <c r="N18" s="149" t="str">
        <f t="shared" ref="N18:N33" si="2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МСМК</v>
      </c>
      <c r="O18" s="180" t="s">
        <v>136</v>
      </c>
      <c r="P18" s="347"/>
    </row>
    <row r="19" spans="1:18" s="82" customFormat="1" ht="15" customHeight="1" x14ac:dyDescent="0.2">
      <c r="A19" s="230">
        <f t="shared" si="0"/>
        <v>2</v>
      </c>
      <c r="B19" s="39" t="s">
        <v>150</v>
      </c>
      <c r="C19" s="156"/>
      <c r="D19" s="157">
        <v>1995</v>
      </c>
      <c r="E19" s="158" t="s">
        <v>4</v>
      </c>
      <c r="F19" s="35" t="s">
        <v>56</v>
      </c>
      <c r="G19" s="176"/>
      <c r="H19" s="177">
        <v>84.9</v>
      </c>
      <c r="I19" s="35">
        <v>85</v>
      </c>
      <c r="J19" s="64"/>
      <c r="K19" s="35"/>
      <c r="L19" s="12"/>
      <c r="M19" s="35">
        <f t="shared" si="1"/>
        <v>18</v>
      </c>
      <c r="N19" s="149" t="str">
        <f t="shared" si="2"/>
        <v>+МСМК</v>
      </c>
      <c r="O19" s="345" t="s">
        <v>151</v>
      </c>
      <c r="P19" s="122"/>
      <c r="Q19" s="32"/>
    </row>
    <row r="20" spans="1:18" ht="15" customHeight="1" x14ac:dyDescent="0.2">
      <c r="A20" s="230">
        <f t="shared" si="0"/>
        <v>3</v>
      </c>
      <c r="B20" s="219" t="s">
        <v>147</v>
      </c>
      <c r="C20" s="329"/>
      <c r="D20" s="155">
        <v>1998</v>
      </c>
      <c r="E20" s="149" t="s">
        <v>3</v>
      </c>
      <c r="F20" s="37" t="s">
        <v>45</v>
      </c>
      <c r="G20" s="35" t="s">
        <v>145</v>
      </c>
      <c r="H20" s="319">
        <v>84.15</v>
      </c>
      <c r="I20" s="35">
        <v>84</v>
      </c>
      <c r="J20" s="35"/>
      <c r="K20" s="35"/>
      <c r="L20" s="12"/>
      <c r="M20" s="35">
        <f t="shared" si="1"/>
        <v>16</v>
      </c>
      <c r="N20" s="149" t="str">
        <f t="shared" si="2"/>
        <v>МСМК</v>
      </c>
      <c r="O20" s="205" t="s">
        <v>144</v>
      </c>
      <c r="P20" s="67"/>
      <c r="Q20" s="32"/>
      <c r="R20" s="86"/>
    </row>
    <row r="21" spans="1:18" ht="15" customHeight="1" x14ac:dyDescent="0.2">
      <c r="A21" s="230">
        <f t="shared" si="0"/>
        <v>4</v>
      </c>
      <c r="B21" s="39" t="s">
        <v>172</v>
      </c>
      <c r="C21" s="332"/>
      <c r="D21" s="145">
        <v>1997</v>
      </c>
      <c r="E21" s="150" t="s">
        <v>3</v>
      </c>
      <c r="F21" s="153" t="s">
        <v>53</v>
      </c>
      <c r="G21" s="339" t="s">
        <v>176</v>
      </c>
      <c r="H21" s="59">
        <v>84</v>
      </c>
      <c r="I21" s="64">
        <v>82</v>
      </c>
      <c r="J21" s="64"/>
      <c r="K21" s="35"/>
      <c r="L21" s="12"/>
      <c r="M21" s="35">
        <f t="shared" si="1"/>
        <v>15</v>
      </c>
      <c r="N21" s="149" t="str">
        <f t="shared" si="2"/>
        <v>МСМК</v>
      </c>
      <c r="O21" s="131" t="s">
        <v>173</v>
      </c>
      <c r="P21" s="347"/>
      <c r="Q21" s="32"/>
      <c r="R21" s="69"/>
    </row>
    <row r="22" spans="1:18" ht="15" customHeight="1" x14ac:dyDescent="0.2">
      <c r="A22" s="230">
        <f t="shared" si="0"/>
        <v>5</v>
      </c>
      <c r="B22" s="63" t="s">
        <v>242</v>
      </c>
      <c r="C22" s="330"/>
      <c r="D22" s="27">
        <v>1979</v>
      </c>
      <c r="E22" s="150" t="s">
        <v>119</v>
      </c>
      <c r="F22" s="157" t="s">
        <v>59</v>
      </c>
      <c r="G22" s="142"/>
      <c r="H22" s="59">
        <v>84.6</v>
      </c>
      <c r="I22" s="64">
        <v>81</v>
      </c>
      <c r="J22" s="64"/>
      <c r="K22" s="35"/>
      <c r="L22" s="12"/>
      <c r="M22" s="35">
        <f t="shared" si="1"/>
        <v>14</v>
      </c>
      <c r="N22" s="149" t="str">
        <f t="shared" si="2"/>
        <v>МС</v>
      </c>
      <c r="O22" s="134" t="s">
        <v>283</v>
      </c>
      <c r="P22" s="127"/>
      <c r="Q22" s="32"/>
      <c r="R22" s="69"/>
    </row>
    <row r="23" spans="1:18" s="79" customFormat="1" ht="15" customHeight="1" x14ac:dyDescent="0.2">
      <c r="A23" s="230">
        <f t="shared" si="0"/>
        <v>6</v>
      </c>
      <c r="B23" s="327" t="s">
        <v>227</v>
      </c>
      <c r="C23" s="58"/>
      <c r="D23" s="157">
        <v>1999</v>
      </c>
      <c r="E23" s="149" t="s">
        <v>3</v>
      </c>
      <c r="F23" s="36" t="s">
        <v>62</v>
      </c>
      <c r="G23" s="153"/>
      <c r="H23" s="24">
        <v>84</v>
      </c>
      <c r="I23" s="149">
        <v>80</v>
      </c>
      <c r="J23" s="35"/>
      <c r="K23" s="35"/>
      <c r="L23" s="12">
        <v>200</v>
      </c>
      <c r="M23" s="35">
        <f t="shared" si="1"/>
        <v>13</v>
      </c>
      <c r="N23" s="149" t="str">
        <f t="shared" si="2"/>
        <v>МС</v>
      </c>
      <c r="O23" s="162" t="s">
        <v>206</v>
      </c>
      <c r="P23" s="124"/>
      <c r="Q23" s="32"/>
      <c r="R23" s="187"/>
    </row>
    <row r="24" spans="1:18" s="146" customFormat="1" ht="15" customHeight="1" x14ac:dyDescent="0.2">
      <c r="A24" s="230">
        <f t="shared" si="0"/>
        <v>7</v>
      </c>
      <c r="B24" s="325" t="s">
        <v>114</v>
      </c>
      <c r="C24" s="328"/>
      <c r="D24" s="333">
        <v>1992</v>
      </c>
      <c r="E24" s="61" t="s">
        <v>3</v>
      </c>
      <c r="F24" s="336" t="s">
        <v>68</v>
      </c>
      <c r="G24" s="36" t="s">
        <v>111</v>
      </c>
      <c r="H24" s="340">
        <v>83.1</v>
      </c>
      <c r="I24" s="36">
        <v>74</v>
      </c>
      <c r="J24" s="65"/>
      <c r="K24" s="149"/>
      <c r="L24" s="343"/>
      <c r="M24" s="35">
        <f t="shared" si="1"/>
        <v>12</v>
      </c>
      <c r="N24" s="149" t="str">
        <f t="shared" si="2"/>
        <v>МС</v>
      </c>
      <c r="O24" s="349" t="s">
        <v>287</v>
      </c>
      <c r="P24" s="126"/>
      <c r="Q24" s="32"/>
      <c r="R24" s="147"/>
    </row>
    <row r="25" spans="1:18" s="146" customFormat="1" ht="21" customHeight="1" x14ac:dyDescent="0.2">
      <c r="A25" s="231">
        <f t="shared" si="0"/>
        <v>8</v>
      </c>
      <c r="B25" s="326" t="s">
        <v>158</v>
      </c>
      <c r="C25" s="331"/>
      <c r="D25" s="334">
        <v>2000</v>
      </c>
      <c r="E25" s="334" t="s">
        <v>4</v>
      </c>
      <c r="F25" s="87" t="s">
        <v>54</v>
      </c>
      <c r="G25" s="338" t="s">
        <v>155</v>
      </c>
      <c r="H25" s="341">
        <v>80.650000000000006</v>
      </c>
      <c r="I25" s="342">
        <v>67</v>
      </c>
      <c r="J25" s="342"/>
      <c r="K25" s="87"/>
      <c r="L25" s="185"/>
      <c r="M25" s="35">
        <f t="shared" si="1"/>
        <v>11</v>
      </c>
      <c r="N25" s="149" t="str">
        <f t="shared" si="2"/>
        <v>КМС</v>
      </c>
      <c r="O25" s="140" t="s">
        <v>156</v>
      </c>
      <c r="P25" s="135"/>
      <c r="Q25" s="32"/>
      <c r="R25" s="147"/>
    </row>
    <row r="26" spans="1:18" s="146" customFormat="1" ht="15" customHeight="1" x14ac:dyDescent="0.2">
      <c r="A26" s="230">
        <f t="shared" si="0"/>
        <v>9</v>
      </c>
      <c r="B26" s="193" t="s">
        <v>106</v>
      </c>
      <c r="C26" s="183"/>
      <c r="D26" s="157">
        <v>1999</v>
      </c>
      <c r="E26" s="157" t="s">
        <v>5</v>
      </c>
      <c r="F26" s="153" t="s">
        <v>50</v>
      </c>
      <c r="G26" s="153" t="s">
        <v>109</v>
      </c>
      <c r="H26" s="54">
        <v>84.1</v>
      </c>
      <c r="I26" s="66">
        <v>65</v>
      </c>
      <c r="J26" s="66"/>
      <c r="K26" s="153"/>
      <c r="L26" s="155"/>
      <c r="M26" s="35">
        <f t="shared" si="1"/>
        <v>10</v>
      </c>
      <c r="N26" s="149" t="str">
        <f t="shared" si="2"/>
        <v>КМС</v>
      </c>
      <c r="O26" s="137" t="s">
        <v>107</v>
      </c>
      <c r="P26" s="126"/>
      <c r="Q26" s="32"/>
      <c r="R26" s="147"/>
    </row>
    <row r="27" spans="1:18" s="146" customFormat="1" ht="15" customHeight="1" x14ac:dyDescent="0.2">
      <c r="A27" s="230">
        <f t="shared" si="0"/>
        <v>10</v>
      </c>
      <c r="B27" s="183" t="s">
        <v>231</v>
      </c>
      <c r="C27" s="183"/>
      <c r="D27" s="157">
        <v>1994</v>
      </c>
      <c r="E27" s="153" t="s">
        <v>5</v>
      </c>
      <c r="F27" s="153" t="s">
        <v>62</v>
      </c>
      <c r="G27" s="153"/>
      <c r="H27" s="154">
        <v>80.8</v>
      </c>
      <c r="I27" s="153">
        <v>64</v>
      </c>
      <c r="J27" s="153"/>
      <c r="K27" s="153"/>
      <c r="L27" s="155"/>
      <c r="M27" s="35">
        <f t="shared" si="1"/>
        <v>9</v>
      </c>
      <c r="N27" s="149" t="str">
        <f t="shared" si="2"/>
        <v>КМС</v>
      </c>
      <c r="O27" s="179" t="s">
        <v>206</v>
      </c>
      <c r="P27" s="124"/>
      <c r="Q27" s="32"/>
      <c r="R27" s="147"/>
    </row>
    <row r="28" spans="1:18" s="146" customFormat="1" ht="15" customHeight="1" x14ac:dyDescent="0.2">
      <c r="A28" s="230">
        <f t="shared" si="0"/>
        <v>11</v>
      </c>
      <c r="B28" s="226" t="s">
        <v>210</v>
      </c>
      <c r="C28" s="201"/>
      <c r="D28" s="84">
        <v>1992</v>
      </c>
      <c r="E28" s="84" t="s">
        <v>4</v>
      </c>
      <c r="F28" s="78" t="s">
        <v>62</v>
      </c>
      <c r="G28" s="78"/>
      <c r="H28" s="83">
        <v>83.5</v>
      </c>
      <c r="I28" s="88">
        <v>60</v>
      </c>
      <c r="J28" s="88"/>
      <c r="K28" s="78"/>
      <c r="L28" s="81">
        <v>152</v>
      </c>
      <c r="M28" s="35">
        <f t="shared" si="1"/>
        <v>8</v>
      </c>
      <c r="N28" s="149" t="str">
        <f t="shared" si="2"/>
        <v>КМС</v>
      </c>
      <c r="O28" s="134" t="s">
        <v>282</v>
      </c>
      <c r="P28" s="188"/>
      <c r="Q28" s="32"/>
      <c r="R28" s="147"/>
    </row>
    <row r="29" spans="1:18" s="146" customFormat="1" ht="15" customHeight="1" x14ac:dyDescent="0.2">
      <c r="A29" s="230">
        <f t="shared" si="0"/>
        <v>12</v>
      </c>
      <c r="B29" s="190" t="s">
        <v>97</v>
      </c>
      <c r="C29" s="194"/>
      <c r="D29" s="81">
        <v>1991</v>
      </c>
      <c r="E29" s="78" t="s">
        <v>4</v>
      </c>
      <c r="F29" s="78" t="s">
        <v>60</v>
      </c>
      <c r="G29" s="277"/>
      <c r="H29" s="83">
        <v>76.900000000000006</v>
      </c>
      <c r="I29" s="78">
        <v>57</v>
      </c>
      <c r="J29" s="78"/>
      <c r="K29" s="78"/>
      <c r="L29" s="81"/>
      <c r="M29" s="35">
        <f t="shared" si="1"/>
        <v>7</v>
      </c>
      <c r="N29" s="149" t="str">
        <f t="shared" si="2"/>
        <v>КМС</v>
      </c>
      <c r="O29" s="346" t="s">
        <v>91</v>
      </c>
      <c r="P29" s="252"/>
      <c r="Q29" s="32"/>
      <c r="R29" s="147"/>
    </row>
    <row r="30" spans="1:18" ht="15" customHeight="1" x14ac:dyDescent="0.2">
      <c r="A30" s="230">
        <f t="shared" si="0"/>
        <v>13</v>
      </c>
      <c r="B30" s="203" t="s">
        <v>232</v>
      </c>
      <c r="C30" s="203"/>
      <c r="D30" s="155">
        <v>1987</v>
      </c>
      <c r="E30" s="153" t="s">
        <v>5</v>
      </c>
      <c r="F30" s="153" t="s">
        <v>62</v>
      </c>
      <c r="G30" s="220"/>
      <c r="H30" s="154">
        <v>83.8</v>
      </c>
      <c r="I30" s="153">
        <v>45</v>
      </c>
      <c r="J30" s="153"/>
      <c r="K30" s="153"/>
      <c r="L30" s="155"/>
      <c r="M30" s="35">
        <f t="shared" si="1"/>
        <v>6</v>
      </c>
      <c r="N30" s="149" t="str">
        <f t="shared" si="2"/>
        <v>-</v>
      </c>
      <c r="O30" s="163" t="s">
        <v>233</v>
      </c>
      <c r="P30" s="124"/>
      <c r="Q30" s="32"/>
      <c r="R30" s="51"/>
    </row>
    <row r="31" spans="1:18" ht="15" customHeight="1" x14ac:dyDescent="0.2">
      <c r="A31" s="230">
        <f t="shared" si="0"/>
        <v>14</v>
      </c>
      <c r="B31" s="190" t="s">
        <v>288</v>
      </c>
      <c r="C31" s="194"/>
      <c r="D31" s="81">
        <v>1996</v>
      </c>
      <c r="E31" s="78" t="s">
        <v>4</v>
      </c>
      <c r="F31" s="78" t="s">
        <v>53</v>
      </c>
      <c r="G31" s="277"/>
      <c r="H31" s="83">
        <v>81</v>
      </c>
      <c r="I31" s="78">
        <v>43</v>
      </c>
      <c r="J31" s="78"/>
      <c r="K31" s="78"/>
      <c r="L31" s="81"/>
      <c r="M31" s="35">
        <f t="shared" si="1"/>
        <v>5</v>
      </c>
      <c r="N31" s="149" t="str">
        <f t="shared" si="2"/>
        <v>-</v>
      </c>
      <c r="O31" s="344" t="s">
        <v>289</v>
      </c>
      <c r="P31" s="133"/>
      <c r="Q31" s="32"/>
      <c r="R31" s="69"/>
    </row>
    <row r="32" spans="1:18" s="186" customFormat="1" ht="15" customHeight="1" x14ac:dyDescent="0.2">
      <c r="A32" s="230">
        <f t="shared" si="0"/>
        <v>15</v>
      </c>
      <c r="B32" s="202" t="s">
        <v>95</v>
      </c>
      <c r="C32" s="203"/>
      <c r="D32" s="155">
        <v>1992</v>
      </c>
      <c r="E32" s="153" t="s">
        <v>4</v>
      </c>
      <c r="F32" s="153" t="s">
        <v>60</v>
      </c>
      <c r="G32" s="175" t="s">
        <v>272</v>
      </c>
      <c r="H32" s="154">
        <v>83.45</v>
      </c>
      <c r="I32" s="153">
        <v>42</v>
      </c>
      <c r="J32" s="153"/>
      <c r="K32" s="153"/>
      <c r="L32" s="155"/>
      <c r="M32" s="35">
        <f t="shared" si="1"/>
        <v>4</v>
      </c>
      <c r="N32" s="149" t="str">
        <f t="shared" si="2"/>
        <v>-</v>
      </c>
      <c r="O32" s="123" t="s">
        <v>278</v>
      </c>
      <c r="P32" s="68"/>
      <c r="Q32" s="32"/>
      <c r="R32" s="187"/>
    </row>
    <row r="33" spans="1:18" s="186" customFormat="1" ht="15" customHeight="1" x14ac:dyDescent="0.2">
      <c r="A33" s="230">
        <f t="shared" si="0"/>
        <v>16</v>
      </c>
      <c r="B33" s="226" t="s">
        <v>129</v>
      </c>
      <c r="C33" s="201"/>
      <c r="D33" s="84">
        <v>1981</v>
      </c>
      <c r="E33" s="84" t="s">
        <v>4</v>
      </c>
      <c r="F33" s="78" t="s">
        <v>61</v>
      </c>
      <c r="G33" s="78"/>
      <c r="H33" s="83">
        <v>83.5</v>
      </c>
      <c r="I33" s="88">
        <v>33</v>
      </c>
      <c r="J33" s="88"/>
      <c r="K33" s="78"/>
      <c r="L33" s="81">
        <v>152</v>
      </c>
      <c r="M33" s="176">
        <f t="shared" si="1"/>
        <v>3</v>
      </c>
      <c r="N33" s="153" t="str">
        <f t="shared" si="2"/>
        <v>-</v>
      </c>
      <c r="O33" s="227" t="s">
        <v>96</v>
      </c>
      <c r="P33" s="348"/>
      <c r="Q33" s="32"/>
      <c r="R33" s="187"/>
    </row>
    <row r="35" spans="1:18" x14ac:dyDescent="0.2">
      <c r="A35" s="86" t="s">
        <v>18</v>
      </c>
      <c r="B35" s="86"/>
      <c r="C35" s="86"/>
      <c r="D35" s="92" t="s">
        <v>352</v>
      </c>
      <c r="E35" s="86"/>
      <c r="F35" s="89"/>
      <c r="G35" s="86" t="s">
        <v>70</v>
      </c>
      <c r="H35" s="79"/>
      <c r="J35" s="86"/>
      <c r="K35" s="90"/>
      <c r="L35" s="86"/>
      <c r="M35" s="92" t="s">
        <v>353</v>
      </c>
      <c r="N35" s="79"/>
      <c r="P35" s="79"/>
    </row>
    <row r="36" spans="1:18" x14ac:dyDescent="0.2">
      <c r="A36" s="86"/>
      <c r="B36" s="86"/>
      <c r="C36" s="86"/>
      <c r="D36" s="86"/>
      <c r="E36" s="86"/>
      <c r="F36" s="79"/>
      <c r="G36" s="86"/>
      <c r="H36" s="79"/>
      <c r="J36" s="86"/>
      <c r="K36" s="86"/>
      <c r="L36" s="86"/>
      <c r="M36" s="79"/>
      <c r="N36" s="79"/>
      <c r="P36" s="79"/>
    </row>
    <row r="37" spans="1:18" x14ac:dyDescent="0.2">
      <c r="A37" s="86" t="s">
        <v>19</v>
      </c>
      <c r="B37" s="86"/>
      <c r="C37" s="86"/>
      <c r="D37" s="92" t="s">
        <v>356</v>
      </c>
      <c r="E37" s="86"/>
      <c r="F37" s="86"/>
      <c r="G37" s="86" t="s">
        <v>20</v>
      </c>
      <c r="H37" s="79"/>
      <c r="J37" s="86"/>
      <c r="K37" s="86"/>
      <c r="L37" s="86"/>
      <c r="M37" s="92" t="s">
        <v>354</v>
      </c>
      <c r="N37" s="79"/>
      <c r="P37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33">
      <sortCondition ref="A16:A17"/>
    </sortState>
  </autoFilter>
  <sortState ref="A18:R42">
    <sortCondition ref="I18:I42"/>
  </sortState>
  <mergeCells count="31"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D6:M6"/>
    <mergeCell ref="J16:K16"/>
    <mergeCell ref="A7:C7"/>
    <mergeCell ref="D7:M7"/>
    <mergeCell ref="L16:L17"/>
    <mergeCell ref="M16:M17"/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</mergeCells>
  <printOptions horizontalCentered="1" verticalCentered="1"/>
  <pageMargins left="0.59055118110236227" right="0.19685039370078741" top="0.59055118110236227" bottom="0.59055118110236227" header="0" footer="0"/>
  <pageSetup paperSize="9" scale="98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3"/>
  <sheetViews>
    <sheetView view="pageBreakPreview" topLeftCell="A20" zoomScaleNormal="70" zoomScaleSheetLayoutView="100" workbookViewId="0">
      <selection activeCell="D33" sqref="D33"/>
    </sheetView>
  </sheetViews>
  <sheetFormatPr defaultColWidth="9.140625" defaultRowHeight="12.75" x14ac:dyDescent="0.2"/>
  <cols>
    <col min="1" max="1" width="6.8554687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4.7109375" style="31" customWidth="1"/>
    <col min="10" max="10" width="7.7109375" style="31" hidden="1" customWidth="1"/>
    <col min="11" max="11" width="7.42578125" style="31" hidden="1" customWidth="1"/>
    <col min="12" max="12" width="12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49"/>
      <c r="B6" s="49"/>
      <c r="C6" s="49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49"/>
      <c r="O6" s="49"/>
      <c r="P6" s="49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22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04">
        <v>95</v>
      </c>
      <c r="B10" s="404"/>
      <c r="C10" s="404"/>
      <c r="D10" s="408" t="s">
        <v>303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50" t="s">
        <v>3</v>
      </c>
      <c r="O10" s="50" t="s">
        <v>4</v>
      </c>
      <c r="P10" s="50" t="s">
        <v>5</v>
      </c>
    </row>
    <row r="11" spans="1:17" x14ac:dyDescent="0.2">
      <c r="A11" s="404"/>
      <c r="B11" s="404"/>
      <c r="C11" s="404"/>
      <c r="D11" s="408" t="s">
        <v>307</v>
      </c>
      <c r="E11" s="408"/>
      <c r="F11" s="408"/>
      <c r="G11" s="408"/>
      <c r="H11" s="408"/>
      <c r="I11" s="408"/>
      <c r="J11" s="408"/>
      <c r="K11" s="408"/>
      <c r="L11" s="408"/>
      <c r="M11" s="408"/>
      <c r="N11" s="6">
        <v>88</v>
      </c>
      <c r="O11" s="3">
        <v>75</v>
      </c>
      <c r="P11" s="50">
        <v>58</v>
      </c>
    </row>
    <row r="12" spans="1:17" x14ac:dyDescent="0.2">
      <c r="A12" s="4"/>
      <c r="B12" s="4"/>
      <c r="C12" s="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"/>
      <c r="O12" s="4"/>
      <c r="P12" s="4"/>
    </row>
    <row r="13" spans="1:17" x14ac:dyDescent="0.2">
      <c r="A13" s="95" t="s">
        <v>81</v>
      </c>
      <c r="B13" s="96"/>
      <c r="C13" s="96"/>
      <c r="D13" s="7">
        <v>152</v>
      </c>
      <c r="E13" s="49"/>
      <c r="F13" s="49"/>
      <c r="G13" s="49"/>
      <c r="H13" s="49"/>
      <c r="I13" s="49"/>
      <c r="J13" s="49"/>
      <c r="K13" s="49"/>
      <c r="L13" s="49"/>
      <c r="M13" s="49"/>
      <c r="N13" s="4"/>
      <c r="O13" s="4"/>
      <c r="P13" s="4"/>
    </row>
    <row r="14" spans="1:17" x14ac:dyDescent="0.2">
      <c r="A14" s="97" t="s">
        <v>7</v>
      </c>
      <c r="B14" s="98"/>
      <c r="C14" s="99"/>
      <c r="D14" s="94">
        <v>23</v>
      </c>
      <c r="E14" s="49"/>
      <c r="F14" s="49"/>
      <c r="G14" s="49"/>
      <c r="H14" s="49"/>
      <c r="I14" s="49"/>
      <c r="J14" s="49"/>
      <c r="K14" s="49"/>
      <c r="L14" s="49"/>
      <c r="M14" s="49"/>
      <c r="N14" s="4"/>
      <c r="O14" s="4"/>
      <c r="P14" s="4"/>
    </row>
    <row r="16" spans="1:17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14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30"/>
      <c r="C17" s="430"/>
      <c r="D17" s="420"/>
      <c r="E17" s="420"/>
      <c r="F17" s="420"/>
      <c r="G17" s="420"/>
      <c r="H17" s="420"/>
      <c r="I17" s="420"/>
      <c r="J17" s="60" t="s">
        <v>24</v>
      </c>
      <c r="K17" s="60" t="s">
        <v>26</v>
      </c>
      <c r="L17" s="420"/>
      <c r="M17" s="420"/>
      <c r="N17" s="420"/>
      <c r="O17" s="420"/>
      <c r="P17" s="423"/>
    </row>
    <row r="18" spans="1:18" s="82" customFormat="1" ht="15" customHeight="1" x14ac:dyDescent="0.2">
      <c r="A18" s="232">
        <f t="shared" ref="A18:A25" si="0">_xlfn.RANK.EQ(I18,I$18:I$29)</f>
        <v>1</v>
      </c>
      <c r="B18" s="193" t="s">
        <v>164</v>
      </c>
      <c r="C18" s="193"/>
      <c r="D18" s="155">
        <v>1996</v>
      </c>
      <c r="E18" s="153" t="s">
        <v>3</v>
      </c>
      <c r="F18" s="157" t="s">
        <v>52</v>
      </c>
      <c r="G18" s="54"/>
      <c r="H18" s="54">
        <v>100.1</v>
      </c>
      <c r="I18" s="66">
        <v>91</v>
      </c>
      <c r="J18" s="66"/>
      <c r="K18" s="153"/>
      <c r="L18" s="155"/>
      <c r="M18" s="66">
        <f t="shared" ref="M18:M29" si="1">IF(A18=1,20,IF(A18=2,18,IF(A18=3,16,IF(A18&gt;19,0,19-A18))))</f>
        <v>20</v>
      </c>
      <c r="N18" s="157" t="str">
        <f t="shared" ref="N18:N29" si="2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МСМК</v>
      </c>
      <c r="O18" s="350" t="s">
        <v>290</v>
      </c>
      <c r="P18" s="347"/>
      <c r="Q18" s="186"/>
      <c r="R18" s="186"/>
    </row>
    <row r="19" spans="1:18" s="32" customFormat="1" ht="15" customHeight="1" x14ac:dyDescent="0.2">
      <c r="A19" s="232">
        <f t="shared" si="0"/>
        <v>2</v>
      </c>
      <c r="B19" s="193" t="s">
        <v>228</v>
      </c>
      <c r="C19" s="183"/>
      <c r="D19" s="157">
        <v>1999</v>
      </c>
      <c r="E19" s="153" t="s">
        <v>3</v>
      </c>
      <c r="F19" s="153" t="s">
        <v>62</v>
      </c>
      <c r="G19" s="153"/>
      <c r="H19" s="154">
        <v>88.2</v>
      </c>
      <c r="I19" s="153">
        <v>75</v>
      </c>
      <c r="J19" s="153"/>
      <c r="K19" s="153"/>
      <c r="L19" s="155">
        <v>200</v>
      </c>
      <c r="M19" s="66">
        <f t="shared" si="1"/>
        <v>18</v>
      </c>
      <c r="N19" s="157" t="str">
        <f t="shared" si="2"/>
        <v>МС</v>
      </c>
      <c r="O19" s="159" t="s">
        <v>206</v>
      </c>
      <c r="P19" s="67"/>
      <c r="Q19" s="186"/>
      <c r="R19" s="187"/>
    </row>
    <row r="20" spans="1:18" s="146" customFormat="1" ht="15" customHeight="1" x14ac:dyDescent="0.2">
      <c r="A20" s="232">
        <f t="shared" si="0"/>
        <v>3</v>
      </c>
      <c r="B20" s="203" t="s">
        <v>120</v>
      </c>
      <c r="C20" s="234"/>
      <c r="D20" s="155">
        <v>1978</v>
      </c>
      <c r="E20" s="175" t="s">
        <v>119</v>
      </c>
      <c r="F20" s="153" t="s">
        <v>51</v>
      </c>
      <c r="G20" s="153" t="s">
        <v>118</v>
      </c>
      <c r="H20" s="154">
        <v>93.1</v>
      </c>
      <c r="I20" s="153">
        <v>69</v>
      </c>
      <c r="J20" s="153"/>
      <c r="K20" s="153"/>
      <c r="L20" s="155"/>
      <c r="M20" s="66">
        <f t="shared" si="1"/>
        <v>16</v>
      </c>
      <c r="N20" s="157" t="str">
        <f t="shared" si="2"/>
        <v>КМС</v>
      </c>
      <c r="O20" s="351" t="s">
        <v>116</v>
      </c>
      <c r="P20" s="124"/>
      <c r="Q20" s="186"/>
      <c r="R20" s="147"/>
    </row>
    <row r="21" spans="1:18" s="146" customFormat="1" ht="15" customHeight="1" x14ac:dyDescent="0.2">
      <c r="A21" s="232">
        <f t="shared" si="0"/>
        <v>4</v>
      </c>
      <c r="B21" s="183" t="s">
        <v>213</v>
      </c>
      <c r="C21" s="183"/>
      <c r="D21" s="33">
        <v>1990</v>
      </c>
      <c r="E21" s="153" t="s">
        <v>4</v>
      </c>
      <c r="F21" s="153" t="s">
        <v>62</v>
      </c>
      <c r="G21" s="153"/>
      <c r="H21" s="154">
        <v>88.6</v>
      </c>
      <c r="I21" s="153">
        <v>65</v>
      </c>
      <c r="J21" s="153"/>
      <c r="K21" s="153"/>
      <c r="L21" s="155"/>
      <c r="M21" s="66">
        <f t="shared" si="1"/>
        <v>15</v>
      </c>
      <c r="N21" s="157" t="str">
        <f t="shared" si="2"/>
        <v>КМС</v>
      </c>
      <c r="O21" s="181" t="s">
        <v>96</v>
      </c>
      <c r="P21" s="124"/>
      <c r="Q21" s="186"/>
      <c r="R21" s="147"/>
    </row>
    <row r="22" spans="1:18" s="146" customFormat="1" ht="15" customHeight="1" x14ac:dyDescent="0.2">
      <c r="A22" s="232">
        <f t="shared" si="0"/>
        <v>5</v>
      </c>
      <c r="B22" s="183" t="s">
        <v>214</v>
      </c>
      <c r="C22" s="183"/>
      <c r="D22" s="33">
        <v>1990</v>
      </c>
      <c r="E22" s="157">
        <v>1</v>
      </c>
      <c r="F22" s="153" t="s">
        <v>62</v>
      </c>
      <c r="G22" s="153"/>
      <c r="H22" s="154">
        <v>99.75</v>
      </c>
      <c r="I22" s="66">
        <v>60</v>
      </c>
      <c r="J22" s="66"/>
      <c r="K22" s="153"/>
      <c r="L22" s="155"/>
      <c r="M22" s="66">
        <f t="shared" si="1"/>
        <v>14</v>
      </c>
      <c r="N22" s="157" t="str">
        <f t="shared" si="2"/>
        <v>+КМС</v>
      </c>
      <c r="O22" s="181" t="s">
        <v>215</v>
      </c>
      <c r="P22" s="126"/>
      <c r="Q22" s="186"/>
      <c r="R22" s="147"/>
    </row>
    <row r="23" spans="1:18" s="146" customFormat="1" ht="21" customHeight="1" x14ac:dyDescent="0.2">
      <c r="A23" s="232">
        <f t="shared" si="0"/>
        <v>6</v>
      </c>
      <c r="B23" s="190" t="s">
        <v>98</v>
      </c>
      <c r="C23" s="194"/>
      <c r="D23" s="81">
        <v>1989</v>
      </c>
      <c r="E23" s="78" t="s">
        <v>4</v>
      </c>
      <c r="F23" s="178" t="s">
        <v>261</v>
      </c>
      <c r="G23" s="277" t="s">
        <v>111</v>
      </c>
      <c r="H23" s="83">
        <v>119.55</v>
      </c>
      <c r="I23" s="78">
        <v>57</v>
      </c>
      <c r="J23" s="78"/>
      <c r="K23" s="78"/>
      <c r="L23" s="81">
        <v>232.5</v>
      </c>
      <c r="M23" s="66">
        <f t="shared" si="1"/>
        <v>13</v>
      </c>
      <c r="N23" s="157" t="str">
        <f t="shared" si="2"/>
        <v>-</v>
      </c>
      <c r="O23" s="352" t="s">
        <v>104</v>
      </c>
      <c r="P23" s="133"/>
      <c r="Q23" s="186"/>
      <c r="R23" s="147"/>
    </row>
    <row r="24" spans="1:18" s="146" customFormat="1" ht="15" customHeight="1" x14ac:dyDescent="0.2">
      <c r="A24" s="232">
        <f t="shared" si="0"/>
        <v>7</v>
      </c>
      <c r="B24" s="193" t="s">
        <v>149</v>
      </c>
      <c r="C24" s="183"/>
      <c r="D24" s="157">
        <v>1990</v>
      </c>
      <c r="E24" s="157" t="s">
        <v>4</v>
      </c>
      <c r="F24" s="153" t="s">
        <v>56</v>
      </c>
      <c r="G24" s="153" t="s">
        <v>111</v>
      </c>
      <c r="H24" s="154">
        <v>96.65</v>
      </c>
      <c r="I24" s="66">
        <v>52</v>
      </c>
      <c r="J24" s="66"/>
      <c r="K24" s="153"/>
      <c r="L24" s="155"/>
      <c r="M24" s="66">
        <f t="shared" si="1"/>
        <v>12</v>
      </c>
      <c r="N24" s="157" t="str">
        <f t="shared" si="2"/>
        <v>-</v>
      </c>
      <c r="O24" s="123" t="s">
        <v>148</v>
      </c>
      <c r="P24" s="138"/>
      <c r="Q24" s="32"/>
      <c r="R24" s="32"/>
    </row>
    <row r="25" spans="1:18" s="146" customFormat="1" ht="15" customHeight="1" x14ac:dyDescent="0.2">
      <c r="A25" s="232">
        <f t="shared" si="0"/>
        <v>8</v>
      </c>
      <c r="B25" s="203" t="s">
        <v>208</v>
      </c>
      <c r="C25" s="143"/>
      <c r="D25" s="33">
        <v>1999</v>
      </c>
      <c r="E25" s="153" t="s">
        <v>4</v>
      </c>
      <c r="F25" s="153" t="s">
        <v>62</v>
      </c>
      <c r="G25" s="220"/>
      <c r="H25" s="154">
        <v>106.3</v>
      </c>
      <c r="I25" s="153">
        <v>48</v>
      </c>
      <c r="J25" s="153"/>
      <c r="K25" s="153"/>
      <c r="L25" s="155"/>
      <c r="M25" s="66">
        <f t="shared" si="1"/>
        <v>11</v>
      </c>
      <c r="N25" s="157" t="str">
        <f t="shared" si="2"/>
        <v>-</v>
      </c>
      <c r="O25" s="163" t="s">
        <v>209</v>
      </c>
      <c r="P25" s="68"/>
      <c r="Q25" s="32"/>
      <c r="R25" s="82"/>
    </row>
    <row r="26" spans="1:18" s="146" customFormat="1" ht="15" customHeight="1" x14ac:dyDescent="0.2">
      <c r="A26" s="232">
        <v>9</v>
      </c>
      <c r="B26" s="203" t="s">
        <v>141</v>
      </c>
      <c r="C26" s="143"/>
      <c r="D26" s="155">
        <v>1985</v>
      </c>
      <c r="E26" s="153" t="s">
        <v>4</v>
      </c>
      <c r="F26" s="153" t="s">
        <v>142</v>
      </c>
      <c r="G26" s="34"/>
      <c r="H26" s="154">
        <v>109.6</v>
      </c>
      <c r="I26" s="153">
        <v>48</v>
      </c>
      <c r="J26" s="153"/>
      <c r="K26" s="153"/>
      <c r="L26" s="155"/>
      <c r="M26" s="66">
        <f t="shared" si="1"/>
        <v>10</v>
      </c>
      <c r="N26" s="157" t="str">
        <f t="shared" si="2"/>
        <v>-</v>
      </c>
      <c r="O26" s="270" t="s">
        <v>96</v>
      </c>
      <c r="P26" s="160"/>
      <c r="Q26" s="32"/>
      <c r="R26" s="147"/>
    </row>
    <row r="27" spans="1:18" s="146" customFormat="1" ht="15" customHeight="1" x14ac:dyDescent="0.2">
      <c r="A27" s="232">
        <f>_xlfn.RANK.EQ(I27,I$18:I$29)</f>
        <v>10</v>
      </c>
      <c r="B27" s="193" t="s">
        <v>340</v>
      </c>
      <c r="C27" s="183"/>
      <c r="D27" s="157">
        <v>1988</v>
      </c>
      <c r="E27" s="157">
        <v>1</v>
      </c>
      <c r="F27" s="153" t="s">
        <v>61</v>
      </c>
      <c r="G27" s="153"/>
      <c r="H27" s="54">
        <v>90.75</v>
      </c>
      <c r="I27" s="66">
        <v>40</v>
      </c>
      <c r="J27" s="66"/>
      <c r="K27" s="153"/>
      <c r="L27" s="155"/>
      <c r="M27" s="66">
        <f t="shared" si="1"/>
        <v>9</v>
      </c>
      <c r="N27" s="157" t="str">
        <f t="shared" si="2"/>
        <v>-</v>
      </c>
      <c r="O27" s="272" t="s">
        <v>291</v>
      </c>
      <c r="P27" s="126"/>
      <c r="Q27" s="32"/>
      <c r="R27" s="147"/>
    </row>
    <row r="28" spans="1:18" x14ac:dyDescent="0.2">
      <c r="A28" s="232">
        <f>_xlfn.RANK.EQ(I28,I$18:I$29)</f>
        <v>11</v>
      </c>
      <c r="B28" s="202" t="s">
        <v>108</v>
      </c>
      <c r="C28" s="203"/>
      <c r="D28" s="155">
        <v>1986</v>
      </c>
      <c r="E28" s="153" t="s">
        <v>4</v>
      </c>
      <c r="F28" s="153" t="s">
        <v>50</v>
      </c>
      <c r="G28" s="153" t="s">
        <v>109</v>
      </c>
      <c r="H28" s="154">
        <v>91.75</v>
      </c>
      <c r="I28" s="153">
        <v>35</v>
      </c>
      <c r="J28" s="153"/>
      <c r="K28" s="153"/>
      <c r="L28" s="155"/>
      <c r="M28" s="66">
        <f t="shared" si="1"/>
        <v>8</v>
      </c>
      <c r="N28" s="157" t="str">
        <f t="shared" si="2"/>
        <v>-</v>
      </c>
      <c r="O28" s="125" t="s">
        <v>107</v>
      </c>
      <c r="P28" s="68"/>
      <c r="Q28" s="32"/>
    </row>
    <row r="29" spans="1:18" x14ac:dyDescent="0.2">
      <c r="A29" s="232">
        <f>_xlfn.RANK.EQ(I29,I$18:I$29)</f>
        <v>12</v>
      </c>
      <c r="B29" s="193" t="s">
        <v>201</v>
      </c>
      <c r="C29" s="193"/>
      <c r="D29" s="155">
        <v>2000</v>
      </c>
      <c r="E29" s="153" t="s">
        <v>5</v>
      </c>
      <c r="F29" s="157" t="s">
        <v>57</v>
      </c>
      <c r="G29" s="142"/>
      <c r="H29" s="54">
        <v>94.55</v>
      </c>
      <c r="I29" s="66">
        <v>34</v>
      </c>
      <c r="J29" s="66"/>
      <c r="K29" s="153"/>
      <c r="L29" s="155"/>
      <c r="M29" s="66">
        <f t="shared" si="1"/>
        <v>7</v>
      </c>
      <c r="N29" s="157" t="str">
        <f t="shared" si="2"/>
        <v>-</v>
      </c>
      <c r="O29" s="255" t="s">
        <v>202</v>
      </c>
      <c r="P29" s="347"/>
      <c r="Q29" s="32"/>
    </row>
    <row r="30" spans="1:18" x14ac:dyDescent="0.2">
      <c r="C30" s="146"/>
      <c r="D30" s="146"/>
      <c r="E30" s="146"/>
      <c r="F30" s="146"/>
      <c r="G30" s="146"/>
      <c r="H30" s="146"/>
    </row>
    <row r="31" spans="1:18" x14ac:dyDescent="0.2">
      <c r="A31" s="86" t="s">
        <v>18</v>
      </c>
      <c r="B31" s="86"/>
      <c r="C31" s="86"/>
      <c r="D31" s="92" t="s">
        <v>352</v>
      </c>
      <c r="E31" s="86"/>
      <c r="F31" s="89"/>
      <c r="G31" s="86" t="s">
        <v>70</v>
      </c>
      <c r="H31" s="79"/>
      <c r="J31" s="86"/>
      <c r="K31" s="90"/>
      <c r="L31" s="86"/>
      <c r="M31" s="92" t="s">
        <v>353</v>
      </c>
      <c r="N31" s="79"/>
      <c r="P31" s="79"/>
    </row>
    <row r="32" spans="1:18" x14ac:dyDescent="0.2">
      <c r="A32" s="86"/>
      <c r="B32" s="86"/>
      <c r="C32" s="86"/>
      <c r="D32" s="86"/>
      <c r="E32" s="86"/>
      <c r="F32" s="79"/>
      <c r="G32" s="86"/>
      <c r="H32" s="79"/>
      <c r="J32" s="86"/>
      <c r="K32" s="86"/>
      <c r="L32" s="86"/>
      <c r="M32" s="79"/>
      <c r="N32" s="79"/>
      <c r="P32" s="79"/>
    </row>
    <row r="33" spans="1:16" x14ac:dyDescent="0.2">
      <c r="A33" s="86" t="s">
        <v>19</v>
      </c>
      <c r="B33" s="86"/>
      <c r="C33" s="86"/>
      <c r="D33" s="92" t="s">
        <v>356</v>
      </c>
      <c r="E33" s="86"/>
      <c r="F33" s="86"/>
      <c r="G33" s="86" t="s">
        <v>20</v>
      </c>
      <c r="H33" s="79"/>
      <c r="J33" s="86"/>
      <c r="K33" s="86"/>
      <c r="L33" s="86"/>
      <c r="M33" s="92" t="s">
        <v>354</v>
      </c>
      <c r="N33" s="79"/>
      <c r="P33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9">
      <sortCondition ref="A16:A17"/>
    </sortState>
  </autoFilter>
  <sortState ref="A18:R34">
    <sortCondition ref="I18:I34"/>
  </sortState>
  <mergeCells count="31">
    <mergeCell ref="A1:P1"/>
    <mergeCell ref="A2:P2"/>
    <mergeCell ref="A3:P3"/>
    <mergeCell ref="A4:P4"/>
    <mergeCell ref="A5:P5"/>
    <mergeCell ref="N7:P7"/>
    <mergeCell ref="A8:C8"/>
    <mergeCell ref="D8:M8"/>
    <mergeCell ref="N8:P8"/>
    <mergeCell ref="D6:M6"/>
    <mergeCell ref="J16:K16"/>
    <mergeCell ref="A7:C7"/>
    <mergeCell ref="D7:M7"/>
    <mergeCell ref="L16:L17"/>
    <mergeCell ref="M16:M17"/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</mergeCells>
  <printOptions horizontalCentered="1" verticalCentered="1"/>
  <pageMargins left="0.59055118110236227" right="0.19685039370078741" top="0.59055118110236227" bottom="0.59055118110236227" header="0" footer="0"/>
  <pageSetup paperSize="9" scale="78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topLeftCell="A31" zoomScale="70" zoomScaleNormal="90" zoomScaleSheetLayoutView="70" workbookViewId="0">
      <selection activeCell="D49" sqref="D49"/>
    </sheetView>
  </sheetViews>
  <sheetFormatPr defaultColWidth="36.140625" defaultRowHeight="12.75" x14ac:dyDescent="0.2"/>
  <cols>
    <col min="1" max="1" width="8.85546875" customWidth="1"/>
    <col min="2" max="2" width="8.42578125" customWidth="1"/>
    <col min="3" max="3" width="7" customWidth="1"/>
    <col min="4" max="4" width="22.7109375" customWidth="1"/>
    <col min="5" max="5" width="9.7109375" customWidth="1"/>
    <col min="6" max="6" width="9.28515625" customWidth="1"/>
    <col min="7" max="7" width="10.7109375" customWidth="1"/>
    <col min="8" max="8" width="18.7109375" customWidth="1"/>
    <col min="9" max="9" width="37.42578125" customWidth="1"/>
    <col min="10" max="10" width="0.140625" customWidth="1"/>
    <col min="11" max="240" width="9.140625" customWidth="1"/>
    <col min="241" max="241" width="8.85546875" customWidth="1"/>
    <col min="242" max="242" width="8.42578125" customWidth="1"/>
    <col min="243" max="243" width="7" customWidth="1"/>
    <col min="244" max="244" width="22.7109375" customWidth="1"/>
    <col min="245" max="245" width="17" customWidth="1"/>
    <col min="246" max="246" width="10.85546875" customWidth="1"/>
    <col min="247" max="247" width="10.42578125" customWidth="1"/>
    <col min="248" max="248" width="11.7109375" customWidth="1"/>
  </cols>
  <sheetData>
    <row r="1" spans="1:10" x14ac:dyDescent="0.2">
      <c r="A1" s="418" t="s">
        <v>43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0.5" customHeight="1" x14ac:dyDescent="0.2">
      <c r="A2" s="416" t="s">
        <v>78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1.25" customHeight="1" x14ac:dyDescent="0.2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1.25" customHeight="1" x14ac:dyDescent="0.2">
      <c r="A4" s="434" t="s">
        <v>75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7.25" customHeight="1" x14ac:dyDescent="0.2">
      <c r="A5" s="279"/>
      <c r="B5" s="279"/>
      <c r="D5" s="412" t="s">
        <v>1</v>
      </c>
      <c r="E5" s="412"/>
      <c r="F5" s="412"/>
      <c r="G5" s="412"/>
      <c r="H5" s="412"/>
      <c r="I5" t="s">
        <v>314</v>
      </c>
    </row>
    <row r="6" spans="1:10" ht="18" customHeight="1" x14ac:dyDescent="0.2">
      <c r="A6" s="411" t="s">
        <v>80</v>
      </c>
      <c r="B6" s="411"/>
      <c r="C6" s="411"/>
      <c r="D6" s="412" t="s">
        <v>76</v>
      </c>
      <c r="E6" s="412"/>
      <c r="F6" s="412"/>
      <c r="G6" s="412"/>
      <c r="H6" s="412"/>
      <c r="I6" t="s">
        <v>315</v>
      </c>
    </row>
    <row r="7" spans="1:10" x14ac:dyDescent="0.2">
      <c r="A7" s="413" t="s">
        <v>77</v>
      </c>
      <c r="B7" s="413"/>
      <c r="C7" s="413"/>
      <c r="D7" s="414" t="s">
        <v>333</v>
      </c>
      <c r="E7" s="414"/>
      <c r="F7" s="414"/>
      <c r="G7" s="414"/>
      <c r="H7" s="414"/>
    </row>
    <row r="8" spans="1:10" x14ac:dyDescent="0.2">
      <c r="A8" s="275"/>
      <c r="B8" s="275"/>
      <c r="C8" s="275"/>
      <c r="D8" s="273"/>
      <c r="E8" s="273"/>
      <c r="F8" s="273"/>
      <c r="G8" s="273"/>
      <c r="H8" s="273"/>
    </row>
    <row r="9" spans="1:10" s="186" customFormat="1" ht="23.25" customHeight="1" thickBot="1" x14ac:dyDescent="0.25">
      <c r="A9" s="73" t="s">
        <v>336</v>
      </c>
      <c r="B9" s="73"/>
      <c r="C9" s="73"/>
      <c r="D9" s="73"/>
    </row>
    <row r="10" spans="1:10" s="186" customFormat="1" ht="26.25" customHeight="1" thickBot="1" x14ac:dyDescent="0.25">
      <c r="A10" s="280" t="s">
        <v>8</v>
      </c>
      <c r="B10" s="280" t="s">
        <v>316</v>
      </c>
      <c r="C10" s="281" t="s">
        <v>317</v>
      </c>
      <c r="D10" s="280" t="s">
        <v>269</v>
      </c>
      <c r="E10" s="281" t="s">
        <v>9</v>
      </c>
      <c r="F10" s="281" t="s">
        <v>318</v>
      </c>
      <c r="G10" s="281" t="s">
        <v>319</v>
      </c>
      <c r="H10" s="281" t="s">
        <v>320</v>
      </c>
      <c r="I10" s="282" t="s">
        <v>321</v>
      </c>
      <c r="J10" s="283"/>
    </row>
    <row r="11" spans="1:10" s="186" customFormat="1" ht="14.1" customHeight="1" thickBot="1" x14ac:dyDescent="0.25">
      <c r="A11" s="431">
        <v>1</v>
      </c>
      <c r="B11" s="280">
        <v>1</v>
      </c>
      <c r="C11" s="284">
        <v>68</v>
      </c>
      <c r="D11" s="285" t="s">
        <v>90</v>
      </c>
      <c r="E11" s="286">
        <v>1995</v>
      </c>
      <c r="F11" s="287">
        <v>65.55</v>
      </c>
      <c r="G11" s="284">
        <v>33</v>
      </c>
      <c r="H11" s="280">
        <f>G11</f>
        <v>33</v>
      </c>
      <c r="I11" s="288" t="s">
        <v>91</v>
      </c>
      <c r="J11" s="289"/>
    </row>
    <row r="12" spans="1:10" ht="14.1" customHeight="1" x14ac:dyDescent="0.2">
      <c r="A12" s="432"/>
      <c r="B12" s="280">
        <v>2</v>
      </c>
      <c r="C12" s="290">
        <v>85</v>
      </c>
      <c r="D12" s="285" t="s">
        <v>67</v>
      </c>
      <c r="E12" s="286">
        <v>2002</v>
      </c>
      <c r="F12" s="291">
        <v>82.5</v>
      </c>
      <c r="G12" s="284">
        <v>35</v>
      </c>
      <c r="H12" s="280">
        <f>H11+G12</f>
        <v>68</v>
      </c>
      <c r="I12" s="288" t="s">
        <v>338</v>
      </c>
      <c r="J12" s="289"/>
    </row>
    <row r="13" spans="1:10" s="186" customFormat="1" ht="14.1" customHeight="1" thickBot="1" x14ac:dyDescent="0.25">
      <c r="A13" s="432"/>
      <c r="B13" s="280">
        <v>3</v>
      </c>
      <c r="C13" s="290">
        <v>85</v>
      </c>
      <c r="D13" s="292" t="s">
        <v>95</v>
      </c>
      <c r="E13" s="155">
        <v>1992</v>
      </c>
      <c r="F13" s="293">
        <v>83.45</v>
      </c>
      <c r="G13" s="294">
        <v>29</v>
      </c>
      <c r="H13" s="280">
        <f t="shared" ref="H13:H14" si="0">H12+G13</f>
        <v>97</v>
      </c>
      <c r="I13" s="295" t="s">
        <v>278</v>
      </c>
      <c r="J13" s="296"/>
    </row>
    <row r="14" spans="1:10" s="186" customFormat="1" ht="14.1" customHeight="1" thickBot="1" x14ac:dyDescent="0.25">
      <c r="A14" s="432"/>
      <c r="B14" s="280">
        <v>4</v>
      </c>
      <c r="C14" s="290" t="s">
        <v>322</v>
      </c>
      <c r="D14" s="292" t="s">
        <v>337</v>
      </c>
      <c r="E14" s="155">
        <v>1989</v>
      </c>
      <c r="F14" s="287">
        <v>119.55</v>
      </c>
      <c r="G14" s="294">
        <v>35</v>
      </c>
      <c r="H14" s="280">
        <f t="shared" si="0"/>
        <v>132</v>
      </c>
      <c r="I14" s="295" t="s">
        <v>104</v>
      </c>
      <c r="J14" s="296"/>
    </row>
    <row r="15" spans="1:10" s="186" customFormat="1" ht="15.75" customHeight="1" x14ac:dyDescent="0.2">
      <c r="A15" s="297" t="s">
        <v>323</v>
      </c>
      <c r="B15" s="297"/>
      <c r="C15" s="297"/>
      <c r="D15" s="297"/>
      <c r="E15" s="297"/>
      <c r="F15" s="298">
        <f>SUM(F11:F14)</f>
        <v>351.05</v>
      </c>
      <c r="H15" s="16"/>
    </row>
    <row r="16" spans="1:10" s="186" customFormat="1" ht="20.25" customHeight="1" x14ac:dyDescent="0.2">
      <c r="A16" s="299" t="s">
        <v>324</v>
      </c>
      <c r="B16" s="299"/>
      <c r="C16" s="299"/>
      <c r="D16" s="299"/>
      <c r="E16" s="297"/>
      <c r="F16" s="297"/>
      <c r="G16" s="297"/>
      <c r="H16" s="300">
        <f>H14</f>
        <v>132</v>
      </c>
      <c r="I16" s="301"/>
    </row>
    <row r="17" spans="1:10" s="186" customFormat="1" ht="14.25" customHeight="1" x14ac:dyDescent="0.2">
      <c r="E17" s="186" t="s">
        <v>344</v>
      </c>
    </row>
    <row r="18" spans="1:10" ht="21" customHeight="1" x14ac:dyDescent="0.2">
      <c r="A18" s="433" t="s">
        <v>332</v>
      </c>
      <c r="B18" s="433"/>
      <c r="C18" s="433"/>
      <c r="D18" s="433"/>
      <c r="E18" s="186"/>
      <c r="F18" s="186"/>
      <c r="G18" s="186"/>
      <c r="H18" s="186"/>
      <c r="I18" s="186"/>
    </row>
    <row r="19" spans="1:10" ht="22.5" x14ac:dyDescent="0.2">
      <c r="A19" s="280" t="s">
        <v>8</v>
      </c>
      <c r="B19" s="280" t="s">
        <v>316</v>
      </c>
      <c r="C19" s="281" t="s">
        <v>317</v>
      </c>
      <c r="D19" s="280" t="s">
        <v>269</v>
      </c>
      <c r="E19" s="281" t="s">
        <v>9</v>
      </c>
      <c r="F19" s="281" t="s">
        <v>318</v>
      </c>
      <c r="G19" s="281" t="s">
        <v>319</v>
      </c>
      <c r="H19" s="281" t="s">
        <v>320</v>
      </c>
      <c r="I19" s="282" t="s">
        <v>321</v>
      </c>
      <c r="J19" s="186"/>
    </row>
    <row r="20" spans="1:10" ht="14.1" customHeight="1" x14ac:dyDescent="0.2">
      <c r="A20" s="431">
        <v>2</v>
      </c>
      <c r="B20" s="280">
        <v>1</v>
      </c>
      <c r="C20" s="290" t="s">
        <v>322</v>
      </c>
      <c r="D20" s="285" t="s">
        <v>213</v>
      </c>
      <c r="E20" s="302">
        <v>1990</v>
      </c>
      <c r="F20" s="293">
        <v>88.6</v>
      </c>
      <c r="G20" s="280">
        <v>35</v>
      </c>
      <c r="H20" s="280">
        <f>G20</f>
        <v>35</v>
      </c>
      <c r="I20" s="303" t="s">
        <v>96</v>
      </c>
      <c r="J20" s="186"/>
    </row>
    <row r="21" spans="1:10" ht="14.1" customHeight="1" x14ac:dyDescent="0.2">
      <c r="A21" s="431"/>
      <c r="B21" s="280">
        <v>2</v>
      </c>
      <c r="C21" s="290">
        <v>73</v>
      </c>
      <c r="D21" s="285" t="s">
        <v>224</v>
      </c>
      <c r="E21" s="302">
        <v>1992</v>
      </c>
      <c r="F21" s="304">
        <v>72.45</v>
      </c>
      <c r="G21" s="280">
        <v>28</v>
      </c>
      <c r="H21" s="280">
        <f>H20+G21</f>
        <v>63</v>
      </c>
      <c r="I21" s="303" t="s">
        <v>225</v>
      </c>
      <c r="J21" s="186"/>
    </row>
    <row r="22" spans="1:10" ht="14.1" customHeight="1" x14ac:dyDescent="0.2">
      <c r="A22" s="431"/>
      <c r="B22" s="280">
        <v>3</v>
      </c>
      <c r="C22" s="290" t="s">
        <v>322</v>
      </c>
      <c r="D22" s="285" t="s">
        <v>208</v>
      </c>
      <c r="E22" s="305">
        <v>1999</v>
      </c>
      <c r="F22" s="291">
        <v>106.3</v>
      </c>
      <c r="G22" s="284">
        <v>31</v>
      </c>
      <c r="H22" s="280">
        <f t="shared" ref="H22:H23" si="1">H21+G22</f>
        <v>94</v>
      </c>
      <c r="I22" s="303" t="s">
        <v>209</v>
      </c>
      <c r="J22" s="32"/>
    </row>
    <row r="23" spans="1:10" ht="14.1" customHeight="1" x14ac:dyDescent="0.2">
      <c r="A23" s="431"/>
      <c r="B23" s="280">
        <v>4</v>
      </c>
      <c r="C23" s="290" t="s">
        <v>322</v>
      </c>
      <c r="D23" s="285" t="s">
        <v>228</v>
      </c>
      <c r="E23" s="286">
        <v>1999</v>
      </c>
      <c r="F23" s="293">
        <v>88.2</v>
      </c>
      <c r="G23" s="294">
        <v>34</v>
      </c>
      <c r="H23" s="280">
        <f t="shared" si="1"/>
        <v>128</v>
      </c>
      <c r="I23" s="303" t="s">
        <v>206</v>
      </c>
      <c r="J23" s="186"/>
    </row>
    <row r="24" spans="1:10" ht="12.75" customHeight="1" x14ac:dyDescent="0.2">
      <c r="A24" s="435" t="s">
        <v>323</v>
      </c>
      <c r="B24" s="435"/>
      <c r="C24" s="435"/>
      <c r="D24" s="435"/>
      <c r="E24" s="435"/>
      <c r="F24" s="298">
        <f>SUM(F20:F23)</f>
        <v>355.55</v>
      </c>
      <c r="G24" s="186"/>
      <c r="H24" s="16"/>
      <c r="I24" s="186"/>
      <c r="J24" s="186"/>
    </row>
    <row r="25" spans="1:10" ht="12.75" customHeight="1" x14ac:dyDescent="0.2">
      <c r="A25" s="436" t="s">
        <v>324</v>
      </c>
      <c r="B25" s="436"/>
      <c r="C25" s="436"/>
      <c r="D25" s="436"/>
      <c r="E25" s="436"/>
      <c r="F25" s="436"/>
      <c r="G25" s="436"/>
      <c r="H25" s="307">
        <f>H23</f>
        <v>128</v>
      </c>
      <c r="I25" s="186"/>
      <c r="J25" s="186"/>
    </row>
    <row r="26" spans="1:10" ht="15" customHeight="1" x14ac:dyDescent="0.2">
      <c r="A26" s="306"/>
      <c r="B26" s="306"/>
      <c r="C26" s="306"/>
      <c r="D26" s="306"/>
      <c r="E26" s="306"/>
      <c r="F26" s="306"/>
      <c r="G26" s="306"/>
      <c r="H26" s="276"/>
      <c r="I26" s="186"/>
      <c r="J26" s="186"/>
    </row>
    <row r="27" spans="1:10" ht="21" customHeight="1" x14ac:dyDescent="0.2">
      <c r="A27" s="433" t="s">
        <v>325</v>
      </c>
      <c r="B27" s="433"/>
      <c r="C27" s="433"/>
      <c r="D27" s="433"/>
      <c r="E27" s="186"/>
      <c r="F27" s="186"/>
      <c r="G27" s="186"/>
      <c r="H27" s="186"/>
      <c r="I27" s="186"/>
    </row>
    <row r="28" spans="1:10" ht="22.5" x14ac:dyDescent="0.2">
      <c r="A28" s="280" t="s">
        <v>8</v>
      </c>
      <c r="B28" s="280" t="s">
        <v>316</v>
      </c>
      <c r="C28" s="281" t="s">
        <v>317</v>
      </c>
      <c r="D28" s="280" t="s">
        <v>269</v>
      </c>
      <c r="E28" s="281" t="s">
        <v>9</v>
      </c>
      <c r="F28" s="281" t="s">
        <v>318</v>
      </c>
      <c r="G28" s="281" t="s">
        <v>319</v>
      </c>
      <c r="H28" s="281" t="s">
        <v>320</v>
      </c>
      <c r="I28" s="282" t="s">
        <v>321</v>
      </c>
      <c r="J28" s="186"/>
    </row>
    <row r="29" spans="1:10" ht="14.1" customHeight="1" x14ac:dyDescent="0.2">
      <c r="A29" s="431">
        <v>3</v>
      </c>
      <c r="B29" s="280">
        <v>1</v>
      </c>
      <c r="C29" s="290">
        <v>73</v>
      </c>
      <c r="D29" s="285" t="s">
        <v>339</v>
      </c>
      <c r="E29" s="302">
        <v>1986</v>
      </c>
      <c r="F29" s="293">
        <v>75</v>
      </c>
      <c r="G29" s="280">
        <v>21</v>
      </c>
      <c r="H29" s="280">
        <f>G29</f>
        <v>21</v>
      </c>
      <c r="I29" s="303" t="s">
        <v>290</v>
      </c>
      <c r="J29" s="186"/>
    </row>
    <row r="30" spans="1:10" ht="14.1" customHeight="1" x14ac:dyDescent="0.2">
      <c r="A30" s="431"/>
      <c r="B30" s="280">
        <v>2</v>
      </c>
      <c r="C30" s="290" t="s">
        <v>322</v>
      </c>
      <c r="D30" s="285" t="s">
        <v>163</v>
      </c>
      <c r="E30" s="302">
        <v>1994</v>
      </c>
      <c r="F30" s="304">
        <v>99.9</v>
      </c>
      <c r="G30" s="280">
        <v>28</v>
      </c>
      <c r="H30" s="280">
        <f>H29+G30</f>
        <v>49</v>
      </c>
      <c r="I30" s="303" t="s">
        <v>162</v>
      </c>
      <c r="J30" s="186"/>
    </row>
    <row r="31" spans="1:10" ht="14.1" customHeight="1" x14ac:dyDescent="0.2">
      <c r="A31" s="431"/>
      <c r="B31" s="280">
        <v>3</v>
      </c>
      <c r="C31" s="317" t="s">
        <v>322</v>
      </c>
      <c r="D31" s="285" t="s">
        <v>326</v>
      </c>
      <c r="E31" s="302">
        <v>1997</v>
      </c>
      <c r="F31" s="291">
        <v>93.7</v>
      </c>
      <c r="G31" s="284">
        <v>34</v>
      </c>
      <c r="H31" s="280">
        <f t="shared" ref="H31:H32" si="2">H30+G31</f>
        <v>83</v>
      </c>
      <c r="I31" s="303" t="s">
        <v>327</v>
      </c>
      <c r="J31" s="32"/>
    </row>
    <row r="32" spans="1:10" ht="14.1" customHeight="1" x14ac:dyDescent="0.2">
      <c r="A32" s="431"/>
      <c r="B32" s="280">
        <v>4</v>
      </c>
      <c r="C32" s="290" t="s">
        <v>322</v>
      </c>
      <c r="D32" s="285" t="s">
        <v>328</v>
      </c>
      <c r="E32" s="286">
        <v>1996</v>
      </c>
      <c r="F32" s="293">
        <v>100.1</v>
      </c>
      <c r="G32" s="294">
        <v>40</v>
      </c>
      <c r="H32" s="280">
        <f t="shared" si="2"/>
        <v>123</v>
      </c>
      <c r="I32" s="303" t="s">
        <v>290</v>
      </c>
      <c r="J32" s="186"/>
    </row>
    <row r="33" spans="1:10" ht="12.75" customHeight="1" x14ac:dyDescent="0.2">
      <c r="A33" s="435" t="s">
        <v>323</v>
      </c>
      <c r="B33" s="435"/>
      <c r="C33" s="435"/>
      <c r="D33" s="435"/>
      <c r="E33" s="435"/>
      <c r="F33" s="298">
        <f>SUM(F29:F32)</f>
        <v>368.70000000000005</v>
      </c>
      <c r="G33" s="186"/>
      <c r="H33" s="16"/>
      <c r="I33" s="186"/>
      <c r="J33" s="186"/>
    </row>
    <row r="34" spans="1:10" ht="12.75" customHeight="1" x14ac:dyDescent="0.2">
      <c r="A34" s="436" t="s">
        <v>324</v>
      </c>
      <c r="B34" s="436"/>
      <c r="C34" s="436"/>
      <c r="D34" s="436"/>
      <c r="E34" s="436"/>
      <c r="F34" s="436"/>
      <c r="G34" s="436"/>
      <c r="H34" s="307">
        <f>H32</f>
        <v>123</v>
      </c>
      <c r="I34" s="186"/>
      <c r="J34" s="186"/>
    </row>
    <row r="35" spans="1:10" s="186" customFormat="1" ht="17.25" customHeight="1" x14ac:dyDescent="0.2"/>
    <row r="36" spans="1:10" ht="27.75" customHeight="1" x14ac:dyDescent="0.2">
      <c r="A36" s="73" t="s">
        <v>329</v>
      </c>
      <c r="B36" s="73"/>
      <c r="C36" s="73"/>
      <c r="D36" s="73"/>
      <c r="E36" s="186"/>
      <c r="F36" s="186"/>
      <c r="G36" s="186"/>
      <c r="H36" s="186"/>
      <c r="I36" s="186"/>
    </row>
    <row r="37" spans="1:10" s="186" customFormat="1" ht="22.5" x14ac:dyDescent="0.2">
      <c r="A37" s="280" t="s">
        <v>8</v>
      </c>
      <c r="B37" s="280" t="s">
        <v>316</v>
      </c>
      <c r="C37" s="281" t="s">
        <v>317</v>
      </c>
      <c r="D37" s="280" t="s">
        <v>269</v>
      </c>
      <c r="E37" s="281" t="s">
        <v>9</v>
      </c>
      <c r="F37" s="281" t="s">
        <v>318</v>
      </c>
      <c r="G37" s="281" t="s">
        <v>319</v>
      </c>
      <c r="H37" s="281" t="s">
        <v>320</v>
      </c>
      <c r="I37" s="282" t="s">
        <v>321</v>
      </c>
    </row>
    <row r="38" spans="1:10" s="186" customFormat="1" ht="14.1" customHeight="1" x14ac:dyDescent="0.2">
      <c r="A38" s="431">
        <v>4</v>
      </c>
      <c r="B38" s="280">
        <v>1</v>
      </c>
      <c r="C38" s="290">
        <v>85</v>
      </c>
      <c r="D38" s="285" t="s">
        <v>150</v>
      </c>
      <c r="E38" s="286">
        <v>1995</v>
      </c>
      <c r="F38" s="308">
        <v>84.9</v>
      </c>
      <c r="G38" s="294">
        <v>28</v>
      </c>
      <c r="H38" s="280">
        <f>G38</f>
        <v>28</v>
      </c>
      <c r="I38" s="303" t="s">
        <v>151</v>
      </c>
    </row>
    <row r="39" spans="1:10" s="186" customFormat="1" ht="14.1" customHeight="1" x14ac:dyDescent="0.2">
      <c r="A39" s="432"/>
      <c r="B39" s="280">
        <v>2</v>
      </c>
      <c r="C39" s="290" t="s">
        <v>322</v>
      </c>
      <c r="D39" s="285" t="s">
        <v>330</v>
      </c>
      <c r="E39" s="286">
        <v>1990</v>
      </c>
      <c r="F39" s="293">
        <v>96.65</v>
      </c>
      <c r="G39" s="294">
        <v>32</v>
      </c>
      <c r="H39" s="280">
        <f>H38+G39</f>
        <v>60</v>
      </c>
      <c r="I39" s="303" t="s">
        <v>148</v>
      </c>
    </row>
    <row r="40" spans="1:10" s="32" customFormat="1" ht="14.1" customHeight="1" x14ac:dyDescent="0.2">
      <c r="A40" s="432"/>
      <c r="B40" s="280">
        <v>3</v>
      </c>
      <c r="C40" s="290">
        <v>85</v>
      </c>
      <c r="D40" s="285" t="s">
        <v>273</v>
      </c>
      <c r="E40" s="286">
        <v>1997</v>
      </c>
      <c r="F40" s="293">
        <v>84.8</v>
      </c>
      <c r="G40" s="294">
        <v>29</v>
      </c>
      <c r="H40" s="280">
        <f t="shared" ref="H40:H41" si="3">H39+G40</f>
        <v>89</v>
      </c>
      <c r="I40" s="303" t="s">
        <v>148</v>
      </c>
    </row>
    <row r="41" spans="1:10" s="186" customFormat="1" ht="13.5" customHeight="1" x14ac:dyDescent="0.2">
      <c r="A41" s="432"/>
      <c r="B41" s="280">
        <v>4</v>
      </c>
      <c r="C41" s="290" t="s">
        <v>322</v>
      </c>
      <c r="D41" s="285" t="s">
        <v>331</v>
      </c>
      <c r="E41" s="33">
        <v>1990</v>
      </c>
      <c r="F41" s="291">
        <v>96.3</v>
      </c>
      <c r="G41" s="280">
        <v>33</v>
      </c>
      <c r="H41" s="280">
        <f t="shared" si="3"/>
        <v>122</v>
      </c>
      <c r="I41" s="303" t="s">
        <v>148</v>
      </c>
    </row>
    <row r="42" spans="1:10" s="186" customFormat="1" ht="22.5" customHeight="1" x14ac:dyDescent="0.2">
      <c r="A42" s="297" t="s">
        <v>323</v>
      </c>
      <c r="B42" s="309"/>
      <c r="C42" s="309"/>
      <c r="D42" s="309"/>
      <c r="E42" s="309"/>
      <c r="F42" s="298">
        <f>SUM(F38:F41)</f>
        <v>362.65000000000003</v>
      </c>
      <c r="H42" s="16"/>
    </row>
    <row r="43" spans="1:10" ht="12.75" customHeight="1" x14ac:dyDescent="0.2">
      <c r="A43" s="297" t="s">
        <v>324</v>
      </c>
      <c r="B43" s="309"/>
      <c r="C43" s="309"/>
      <c r="D43" s="309"/>
      <c r="E43" s="309"/>
      <c r="F43" s="309"/>
      <c r="G43" s="309"/>
      <c r="H43" s="307">
        <f>H41</f>
        <v>122</v>
      </c>
      <c r="I43" s="186"/>
      <c r="J43" s="186"/>
    </row>
    <row r="44" spans="1:10" ht="12.75" customHeight="1" x14ac:dyDescent="0.2">
      <c r="A44" s="297"/>
      <c r="B44" s="309"/>
      <c r="C44" s="309"/>
      <c r="D44" s="309"/>
      <c r="E44" s="309"/>
      <c r="F44" s="309"/>
      <c r="G44" s="309"/>
      <c r="H44" s="274"/>
      <c r="I44" s="186"/>
      <c r="J44" s="186"/>
    </row>
    <row r="45" spans="1:10" ht="13.5" customHeight="1" x14ac:dyDescent="0.2">
      <c r="A45" s="314"/>
      <c r="B45" s="314"/>
      <c r="C45" s="314"/>
      <c r="D45" s="314"/>
      <c r="E45" s="314"/>
      <c r="F45" s="314"/>
      <c r="G45" s="309"/>
      <c r="H45" s="274"/>
      <c r="I45" s="186"/>
      <c r="J45" s="186"/>
    </row>
    <row r="46" spans="1:10" ht="21.75" customHeight="1" x14ac:dyDescent="0.2"/>
    <row r="47" spans="1:10" x14ac:dyDescent="0.2">
      <c r="A47" s="187" t="s">
        <v>18</v>
      </c>
      <c r="B47" s="187"/>
      <c r="C47" s="187"/>
      <c r="D47" s="10" t="s">
        <v>352</v>
      </c>
      <c r="E47" s="187"/>
      <c r="F47" s="11"/>
      <c r="G47" s="82" t="s">
        <v>334</v>
      </c>
      <c r="I47" s="92" t="s">
        <v>353</v>
      </c>
    </row>
    <row r="48" spans="1:10" x14ac:dyDescent="0.2">
      <c r="A48" s="187"/>
      <c r="B48" s="187"/>
      <c r="C48" s="187"/>
      <c r="D48" s="187"/>
      <c r="E48" s="187"/>
      <c r="G48" s="82"/>
      <c r="I48" s="79"/>
    </row>
    <row r="49" spans="1:9" x14ac:dyDescent="0.2">
      <c r="A49" s="187" t="s">
        <v>19</v>
      </c>
      <c r="B49" s="187"/>
      <c r="C49" s="187"/>
      <c r="D49" s="92" t="s">
        <v>356</v>
      </c>
      <c r="E49" s="187"/>
      <c r="F49" s="187"/>
      <c r="G49" s="82" t="s">
        <v>20</v>
      </c>
      <c r="I49" s="92" t="s">
        <v>354</v>
      </c>
    </row>
  </sheetData>
  <sheetProtection selectLockedCells="1" selectUnlockedCells="1"/>
  <mergeCells count="19">
    <mergeCell ref="A24:E24"/>
    <mergeCell ref="A1:J1"/>
    <mergeCell ref="A25:G25"/>
    <mergeCell ref="A38:A41"/>
    <mergeCell ref="A27:D27"/>
    <mergeCell ref="A29:A32"/>
    <mergeCell ref="A2:J2"/>
    <mergeCell ref="A3:J3"/>
    <mergeCell ref="A4:J4"/>
    <mergeCell ref="D5:H5"/>
    <mergeCell ref="A6:C6"/>
    <mergeCell ref="D6:H6"/>
    <mergeCell ref="A33:E33"/>
    <mergeCell ref="A34:G34"/>
    <mergeCell ref="A7:C7"/>
    <mergeCell ref="D7:H7"/>
    <mergeCell ref="A11:A14"/>
    <mergeCell ref="A18:D18"/>
    <mergeCell ref="A20:A23"/>
  </mergeCells>
  <pageMargins left="0.70866141732283472" right="0.70866141732283472" top="0.15748031496062992" bottom="0.15748031496062992" header="0.51181102362204722" footer="0.51181102362204722"/>
  <pageSetup paperSize="9" scale="67" firstPageNumber="0" orientation="portrait" r:id="rId1"/>
  <headerFooter alignWithMargins="0"/>
  <colBreaks count="1" manualBreakCount="1">
    <brk id="9" max="5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8"/>
  <sheetViews>
    <sheetView view="pageBreakPreview" topLeftCell="A10" zoomScale="115" zoomScaleNormal="70" zoomScaleSheetLayoutView="115" workbookViewId="0">
      <selection activeCell="F20" sqref="F20"/>
    </sheetView>
  </sheetViews>
  <sheetFormatPr defaultColWidth="9.140625" defaultRowHeight="12.75" x14ac:dyDescent="0.2"/>
  <cols>
    <col min="1" max="1" width="6.5703125" style="31" customWidth="1"/>
    <col min="2" max="2" width="9.140625" style="31"/>
    <col min="3" max="3" width="14.28515625" style="31" customWidth="1"/>
    <col min="4" max="4" width="9.42578125" style="31" customWidth="1"/>
    <col min="5" max="5" width="7.42578125" style="31" customWidth="1"/>
    <col min="6" max="6" width="24.28515625" style="31" bestFit="1" customWidth="1"/>
    <col min="7" max="7" width="12.5703125" style="31" customWidth="1"/>
    <col min="8" max="8" width="7.28515625" style="31" customWidth="1"/>
    <col min="9" max="9" width="12.140625" style="31" customWidth="1"/>
    <col min="10" max="10" width="7.7109375" style="31" hidden="1" customWidth="1"/>
    <col min="11" max="11" width="6.85546875" style="31" hidden="1" customWidth="1"/>
    <col min="12" max="12" width="9.85546875" style="31" hidden="1" customWidth="1"/>
    <col min="13" max="13" width="7" style="31" customWidth="1"/>
    <col min="14" max="14" width="6.7109375" style="31" customWidth="1"/>
    <col min="15" max="15" width="10.140625" style="31" customWidth="1"/>
    <col min="16" max="16" width="14.140625" style="31" customWidth="1"/>
    <col min="17" max="16384" width="9.140625" style="31"/>
  </cols>
  <sheetData>
    <row r="1" spans="1:17" s="186" customFormat="1" x14ac:dyDescent="0.2">
      <c r="A1" s="403" t="s">
        <v>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"/>
    </row>
    <row r="2" spans="1:17" s="186" customFormat="1" x14ac:dyDescent="0.2">
      <c r="A2" s="414" t="s">
        <v>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8"/>
    </row>
    <row r="3" spans="1:17" s="186" customFormat="1" ht="12.75" customHeight="1" x14ac:dyDescent="0.2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8"/>
    </row>
    <row r="4" spans="1:17" s="186" customFormat="1" x14ac:dyDescent="0.2">
      <c r="A4" s="403" t="s">
        <v>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8"/>
    </row>
    <row r="5" spans="1:17" s="186" customFormat="1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7" x14ac:dyDescent="0.2">
      <c r="A6" s="72"/>
      <c r="B6" s="72"/>
      <c r="C6" s="72"/>
      <c r="D6" s="417" t="s">
        <v>1</v>
      </c>
      <c r="E6" s="418"/>
      <c r="F6" s="418"/>
      <c r="G6" s="418"/>
      <c r="H6" s="418"/>
      <c r="I6" s="418"/>
      <c r="J6" s="418"/>
      <c r="K6" s="418"/>
      <c r="L6" s="418"/>
      <c r="M6" s="418"/>
      <c r="N6" s="72"/>
      <c r="O6" s="72"/>
      <c r="P6" s="72"/>
    </row>
    <row r="7" spans="1:17" x14ac:dyDescent="0.2">
      <c r="A7" s="411" t="s">
        <v>80</v>
      </c>
      <c r="B7" s="411"/>
      <c r="C7" s="411"/>
      <c r="D7" s="412" t="s">
        <v>76</v>
      </c>
      <c r="E7" s="412"/>
      <c r="F7" s="412"/>
      <c r="G7" s="412"/>
      <c r="H7" s="412"/>
      <c r="I7" s="412"/>
      <c r="J7" s="412"/>
      <c r="K7" s="412"/>
      <c r="L7" s="412"/>
      <c r="M7" s="412"/>
      <c r="N7" s="411" t="s">
        <v>79</v>
      </c>
      <c r="O7" s="411"/>
      <c r="P7" s="411"/>
    </row>
    <row r="8" spans="1:17" ht="19.5" customHeight="1" x14ac:dyDescent="0.2">
      <c r="A8" s="413" t="s">
        <v>77</v>
      </c>
      <c r="B8" s="413"/>
      <c r="C8" s="413"/>
      <c r="D8" s="403" t="s">
        <v>305</v>
      </c>
      <c r="E8" s="414"/>
      <c r="F8" s="414"/>
      <c r="G8" s="414"/>
      <c r="H8" s="414"/>
      <c r="I8" s="414"/>
      <c r="J8" s="414"/>
      <c r="K8" s="414"/>
      <c r="L8" s="414"/>
      <c r="M8" s="414"/>
      <c r="N8" s="415" t="s">
        <v>23</v>
      </c>
      <c r="O8" s="415"/>
      <c r="P8" s="415"/>
    </row>
    <row r="9" spans="1:17" x14ac:dyDescent="0.2">
      <c r="A9" s="406" t="s">
        <v>37</v>
      </c>
      <c r="B9" s="406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6" t="s">
        <v>2</v>
      </c>
      <c r="O9" s="406"/>
      <c r="P9" s="406"/>
    </row>
    <row r="10" spans="1:17" ht="17.25" customHeight="1" x14ac:dyDescent="0.2">
      <c r="A10" s="437">
        <v>203</v>
      </c>
      <c r="B10" s="437"/>
      <c r="C10" s="437"/>
      <c r="D10" s="408" t="s">
        <v>83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70" t="s">
        <v>3</v>
      </c>
      <c r="O10" s="70" t="s">
        <v>4</v>
      </c>
      <c r="P10" s="70" t="s">
        <v>5</v>
      </c>
    </row>
    <row r="11" spans="1:17" ht="13.15" customHeight="1" x14ac:dyDescent="0.2">
      <c r="A11" s="437"/>
      <c r="B11" s="437"/>
      <c r="C11" s="437"/>
      <c r="D11" s="408" t="s">
        <v>302</v>
      </c>
      <c r="E11" s="408"/>
      <c r="F11" s="408"/>
      <c r="G11" s="408"/>
      <c r="H11" s="408"/>
      <c r="I11" s="408"/>
      <c r="J11" s="408"/>
      <c r="K11" s="408"/>
      <c r="L11" s="408"/>
      <c r="M11" s="408"/>
      <c r="N11" s="70">
        <v>159</v>
      </c>
      <c r="O11" s="70">
        <v>126</v>
      </c>
      <c r="P11" s="70">
        <v>73</v>
      </c>
    </row>
    <row r="12" spans="1:17" x14ac:dyDescent="0.2">
      <c r="A12" s="93"/>
      <c r="B12" s="93"/>
      <c r="C12" s="9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3"/>
      <c r="O12" s="93"/>
      <c r="P12" s="93"/>
    </row>
    <row r="13" spans="1:17" x14ac:dyDescent="0.2">
      <c r="A13" s="95" t="s">
        <v>81</v>
      </c>
      <c r="B13" s="96"/>
      <c r="C13" s="96"/>
      <c r="D13" s="7">
        <v>152</v>
      </c>
      <c r="E13" s="72"/>
      <c r="F13" s="72"/>
      <c r="G13" s="72"/>
      <c r="H13" s="72"/>
      <c r="I13" s="72"/>
      <c r="J13" s="72"/>
      <c r="K13" s="72"/>
      <c r="L13" s="72"/>
      <c r="M13" s="72"/>
      <c r="N13" s="93"/>
      <c r="O13" s="93"/>
      <c r="P13" s="93"/>
    </row>
    <row r="14" spans="1:17" x14ac:dyDescent="0.2">
      <c r="A14" s="97" t="s">
        <v>82</v>
      </c>
      <c r="B14" s="98"/>
      <c r="C14" s="99"/>
      <c r="D14" s="94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93"/>
      <c r="O14" s="93"/>
      <c r="P14" s="93"/>
    </row>
    <row r="16" spans="1:17" ht="11.25" customHeight="1" x14ac:dyDescent="0.2">
      <c r="A16" s="409" t="s">
        <v>8</v>
      </c>
      <c r="B16" s="426" t="s">
        <v>269</v>
      </c>
      <c r="C16" s="426"/>
      <c r="D16" s="419" t="s">
        <v>9</v>
      </c>
      <c r="E16" s="419" t="s">
        <v>10</v>
      </c>
      <c r="F16" s="419" t="s">
        <v>11</v>
      </c>
      <c r="G16" s="419" t="s">
        <v>12</v>
      </c>
      <c r="H16" s="419" t="s">
        <v>13</v>
      </c>
      <c r="I16" s="419" t="s">
        <v>21</v>
      </c>
      <c r="J16" s="421" t="s">
        <v>21</v>
      </c>
      <c r="K16" s="421"/>
      <c r="L16" s="419" t="s">
        <v>25</v>
      </c>
      <c r="M16" s="419" t="s">
        <v>15</v>
      </c>
      <c r="N16" s="419" t="s">
        <v>16</v>
      </c>
      <c r="O16" s="419" t="s">
        <v>17</v>
      </c>
      <c r="P16" s="422"/>
    </row>
    <row r="17" spans="1:18" x14ac:dyDescent="0.2">
      <c r="A17" s="410"/>
      <c r="B17" s="430"/>
      <c r="C17" s="430"/>
      <c r="D17" s="420"/>
      <c r="E17" s="420"/>
      <c r="F17" s="420"/>
      <c r="G17" s="420"/>
      <c r="H17" s="420"/>
      <c r="I17" s="420"/>
      <c r="J17" s="75" t="s">
        <v>24</v>
      </c>
      <c r="K17" s="75" t="s">
        <v>26</v>
      </c>
      <c r="L17" s="420"/>
      <c r="M17" s="420"/>
      <c r="N17" s="420"/>
      <c r="O17" s="420"/>
      <c r="P17" s="423"/>
    </row>
    <row r="18" spans="1:18" s="32" customFormat="1" ht="24.75" customHeight="1" x14ac:dyDescent="0.2">
      <c r="A18" s="230">
        <f t="shared" ref="A18:A24" si="0">_xlfn.RANK.EQ(I18,I$18:I$24)</f>
        <v>1</v>
      </c>
      <c r="B18" s="203" t="s">
        <v>180</v>
      </c>
      <c r="C18" s="203"/>
      <c r="D18" s="155">
        <v>1988</v>
      </c>
      <c r="E18" s="153" t="s">
        <v>3</v>
      </c>
      <c r="F18" s="175" t="s">
        <v>362</v>
      </c>
      <c r="G18" s="178" t="s">
        <v>171</v>
      </c>
      <c r="H18" s="154">
        <v>57.7</v>
      </c>
      <c r="I18" s="153">
        <v>187</v>
      </c>
      <c r="J18" s="153"/>
      <c r="K18" s="153"/>
      <c r="L18" s="155"/>
      <c r="M18" s="66">
        <f t="shared" ref="M18:M24" si="1">IF(A18=1,20,IF(A18=2,18,IF(A18=3,16,IF(A18&gt;19,0,19-A18))))</f>
        <v>20</v>
      </c>
      <c r="N18" s="157" t="str">
        <f t="shared" ref="N18:N24" si="2">IF(AND(NOT(OR(E18="МСМК",E18="ЗМС")),I18&gt;=$N$11),"+МСМК",IF(AND(OR(E18="МСМК",E18="ЗМС"),I18&gt;=$N$11),"МСМК",
IF(AND(NOT(OR(E18="МСМК",E18="МС",E18="ЗМС")),I18&gt;=$O$11),"+МС",
IF(AND(OR(E18="МСМК",E18="МС",E18="ЗМС"),I18&gt;=$O$11),"МС",
IF(AND(NOT(OR(E18="ЗМС",E18="МСМК",E18="МС",E18="КМС")),I18&gt;=$P$11),"+КМС",
IF(AND(OR(E18="ЗМС",E18="МСМК",E18="МС",E18="КМС"),I18&gt;=$P$11),"КМС","-"))))))</f>
        <v>МСМК</v>
      </c>
      <c r="O18" s="181" t="s">
        <v>181</v>
      </c>
      <c r="P18" s="67"/>
      <c r="Q18" s="146"/>
      <c r="R18" s="147"/>
    </row>
    <row r="19" spans="1:18" ht="15" customHeight="1" x14ac:dyDescent="0.2">
      <c r="A19" s="230">
        <f t="shared" si="0"/>
        <v>2</v>
      </c>
      <c r="B19" s="193" t="s">
        <v>191</v>
      </c>
      <c r="C19" s="183"/>
      <c r="D19" s="157">
        <v>1990</v>
      </c>
      <c r="E19" s="157" t="s">
        <v>119</v>
      </c>
      <c r="F19" s="153" t="s">
        <v>66</v>
      </c>
      <c r="G19" s="153" t="s">
        <v>192</v>
      </c>
      <c r="H19" s="154">
        <v>61.9</v>
      </c>
      <c r="I19" s="66">
        <v>172</v>
      </c>
      <c r="J19" s="66"/>
      <c r="K19" s="153"/>
      <c r="L19" s="155"/>
      <c r="M19" s="66">
        <f t="shared" si="1"/>
        <v>18</v>
      </c>
      <c r="N19" s="157" t="str">
        <f t="shared" si="2"/>
        <v>МСМК</v>
      </c>
      <c r="O19" s="372" t="s">
        <v>193</v>
      </c>
      <c r="P19" s="126"/>
      <c r="R19" s="147"/>
    </row>
    <row r="20" spans="1:18" ht="16.899999999999999" customHeight="1" x14ac:dyDescent="0.2">
      <c r="A20" s="230">
        <f t="shared" si="0"/>
        <v>3</v>
      </c>
      <c r="B20" s="202" t="s">
        <v>168</v>
      </c>
      <c r="C20" s="203"/>
      <c r="D20" s="155">
        <v>1999</v>
      </c>
      <c r="E20" s="153" t="s">
        <v>5</v>
      </c>
      <c r="F20" s="153" t="s">
        <v>47</v>
      </c>
      <c r="G20" s="34" t="s">
        <v>169</v>
      </c>
      <c r="H20" s="154">
        <v>54.95</v>
      </c>
      <c r="I20" s="153">
        <v>133</v>
      </c>
      <c r="J20" s="153"/>
      <c r="K20" s="153"/>
      <c r="L20" s="155"/>
      <c r="M20" s="66">
        <f t="shared" si="1"/>
        <v>16</v>
      </c>
      <c r="N20" s="157" t="str">
        <f t="shared" si="2"/>
        <v>+МС</v>
      </c>
      <c r="O20" s="163" t="s">
        <v>170</v>
      </c>
      <c r="P20" s="68"/>
      <c r="Q20" s="186"/>
      <c r="R20" s="69"/>
    </row>
    <row r="21" spans="1:18" s="146" customFormat="1" ht="15" customHeight="1" x14ac:dyDescent="0.2">
      <c r="A21" s="230">
        <f t="shared" si="0"/>
        <v>4</v>
      </c>
      <c r="B21" s="202" t="s">
        <v>138</v>
      </c>
      <c r="C21" s="203"/>
      <c r="D21" s="155">
        <v>1974</v>
      </c>
      <c r="E21" s="175" t="s">
        <v>3</v>
      </c>
      <c r="F21" s="153" t="s">
        <v>49</v>
      </c>
      <c r="G21" s="153" t="s">
        <v>135</v>
      </c>
      <c r="H21" s="154">
        <v>61.6</v>
      </c>
      <c r="I21" s="153">
        <v>132</v>
      </c>
      <c r="J21" s="153"/>
      <c r="K21" s="153"/>
      <c r="L21" s="155"/>
      <c r="M21" s="66">
        <f t="shared" si="1"/>
        <v>15</v>
      </c>
      <c r="N21" s="157" t="str">
        <f t="shared" si="2"/>
        <v>МС</v>
      </c>
      <c r="O21" s="121" t="s">
        <v>136</v>
      </c>
      <c r="P21" s="68"/>
      <c r="Q21" s="186"/>
      <c r="R21" s="32"/>
    </row>
    <row r="22" spans="1:18" s="146" customFormat="1" ht="15" customHeight="1" x14ac:dyDescent="0.2">
      <c r="A22" s="230">
        <f t="shared" si="0"/>
        <v>5</v>
      </c>
      <c r="B22" s="193" t="s">
        <v>197</v>
      </c>
      <c r="C22" s="193"/>
      <c r="D22" s="155">
        <v>1997</v>
      </c>
      <c r="E22" s="153" t="s">
        <v>5</v>
      </c>
      <c r="F22" s="157" t="s">
        <v>44</v>
      </c>
      <c r="G22" s="261" t="s">
        <v>198</v>
      </c>
      <c r="H22" s="54">
        <v>58</v>
      </c>
      <c r="I22" s="66">
        <v>100</v>
      </c>
      <c r="J22" s="66"/>
      <c r="K22" s="153"/>
      <c r="L22" s="155"/>
      <c r="M22" s="66">
        <f t="shared" si="1"/>
        <v>14</v>
      </c>
      <c r="N22" s="157" t="str">
        <f t="shared" si="2"/>
        <v>КМС</v>
      </c>
      <c r="O22" s="162" t="s">
        <v>196</v>
      </c>
      <c r="P22" s="204"/>
      <c r="Q22" s="186"/>
      <c r="R22" s="147"/>
    </row>
    <row r="23" spans="1:18" ht="15" customHeight="1" x14ac:dyDescent="0.2">
      <c r="A23" s="230">
        <f t="shared" si="0"/>
        <v>6</v>
      </c>
      <c r="B23" s="193" t="s">
        <v>140</v>
      </c>
      <c r="C23" s="183"/>
      <c r="D23" s="157">
        <v>2000</v>
      </c>
      <c r="E23" s="157" t="s">
        <v>4</v>
      </c>
      <c r="F23" s="153" t="s">
        <v>49</v>
      </c>
      <c r="G23" s="34" t="s">
        <v>135</v>
      </c>
      <c r="H23" s="54">
        <v>59.8</v>
      </c>
      <c r="I23" s="153">
        <v>76</v>
      </c>
      <c r="J23" s="66"/>
      <c r="K23" s="153"/>
      <c r="L23" s="155"/>
      <c r="M23" s="155">
        <f t="shared" si="1"/>
        <v>13</v>
      </c>
      <c r="N23" s="153" t="str">
        <f t="shared" si="2"/>
        <v>КМС</v>
      </c>
      <c r="O23" s="163" t="s">
        <v>136</v>
      </c>
      <c r="P23" s="138"/>
      <c r="Q23" s="186"/>
      <c r="R23" s="69"/>
    </row>
    <row r="24" spans="1:18" x14ac:dyDescent="0.2">
      <c r="A24" s="230">
        <f t="shared" si="0"/>
        <v>7</v>
      </c>
      <c r="B24" s="183" t="s">
        <v>207</v>
      </c>
      <c r="C24" s="183"/>
      <c r="D24" s="155">
        <v>1995</v>
      </c>
      <c r="E24" s="153" t="s">
        <v>5</v>
      </c>
      <c r="F24" s="153" t="s">
        <v>62</v>
      </c>
      <c r="G24" s="153"/>
      <c r="H24" s="154">
        <v>60.75</v>
      </c>
      <c r="I24" s="153">
        <v>71</v>
      </c>
      <c r="J24" s="153"/>
      <c r="K24" s="153"/>
      <c r="L24" s="155"/>
      <c r="M24" s="66">
        <f t="shared" si="1"/>
        <v>12</v>
      </c>
      <c r="N24" s="157" t="str">
        <f t="shared" si="2"/>
        <v>-</v>
      </c>
      <c r="O24" s="162" t="s">
        <v>206</v>
      </c>
      <c r="P24" s="68"/>
      <c r="Q24" s="186"/>
    </row>
    <row r="26" spans="1:18" x14ac:dyDescent="0.2">
      <c r="A26" s="86" t="s">
        <v>18</v>
      </c>
      <c r="B26" s="86"/>
      <c r="C26" s="86"/>
      <c r="D26" s="92" t="s">
        <v>352</v>
      </c>
      <c r="E26" s="86"/>
      <c r="F26" s="89"/>
      <c r="G26" s="86" t="s">
        <v>70</v>
      </c>
      <c r="H26" s="79"/>
      <c r="J26" s="86"/>
      <c r="K26" s="90"/>
      <c r="L26" s="86"/>
      <c r="M26" s="92" t="s">
        <v>353</v>
      </c>
      <c r="N26" s="79"/>
      <c r="P26" s="79"/>
    </row>
    <row r="27" spans="1:18" x14ac:dyDescent="0.2">
      <c r="A27" s="86"/>
      <c r="B27" s="86"/>
      <c r="C27" s="86"/>
      <c r="D27" s="86"/>
      <c r="E27" s="86"/>
      <c r="F27" s="79"/>
      <c r="G27" s="86"/>
      <c r="H27" s="79"/>
      <c r="J27" s="86"/>
      <c r="K27" s="86"/>
      <c r="L27" s="86"/>
      <c r="M27" s="79"/>
      <c r="N27" s="79"/>
      <c r="P27" s="79"/>
    </row>
    <row r="28" spans="1:18" x14ac:dyDescent="0.2">
      <c r="A28" s="86" t="s">
        <v>19</v>
      </c>
      <c r="B28" s="86"/>
      <c r="C28" s="86"/>
      <c r="D28" s="92" t="s">
        <v>356</v>
      </c>
      <c r="E28" s="86"/>
      <c r="F28" s="86"/>
      <c r="G28" s="86" t="s">
        <v>20</v>
      </c>
      <c r="H28" s="79"/>
      <c r="J28" s="86"/>
      <c r="K28" s="86"/>
      <c r="L28" s="86"/>
      <c r="M28" s="92" t="s">
        <v>354</v>
      </c>
      <c r="N28" s="79"/>
      <c r="P28" s="79"/>
    </row>
  </sheetData>
  <sheetProtection selectLockedCells="1" selectUnlockedCells="1"/>
  <autoFilter ref="A16:P17">
    <filterColumn colId="1" showButton="0"/>
    <filterColumn colId="9" showButton="0"/>
    <filterColumn colId="14" showButton="0"/>
    <sortState ref="A19:P24">
      <sortCondition ref="A16:A17"/>
    </sortState>
  </autoFilter>
  <sortState ref="A18:R29">
    <sortCondition ref="I18:I29"/>
  </sortState>
  <mergeCells count="31">
    <mergeCell ref="N16:N17"/>
    <mergeCell ref="G16:G17"/>
    <mergeCell ref="A9:C9"/>
    <mergeCell ref="D9:M9"/>
    <mergeCell ref="N9:P9"/>
    <mergeCell ref="A10:C11"/>
    <mergeCell ref="D10:M10"/>
    <mergeCell ref="D11:M11"/>
    <mergeCell ref="A16:A17"/>
    <mergeCell ref="B16:C17"/>
    <mergeCell ref="D16:D17"/>
    <mergeCell ref="E16:E17"/>
    <mergeCell ref="F16:F17"/>
    <mergeCell ref="O16:P17"/>
    <mergeCell ref="H16:H17"/>
    <mergeCell ref="I16:I17"/>
    <mergeCell ref="J16:K16"/>
    <mergeCell ref="A7:C7"/>
    <mergeCell ref="D7:M7"/>
    <mergeCell ref="L16:L17"/>
    <mergeCell ref="M16:M17"/>
    <mergeCell ref="N7:P7"/>
    <mergeCell ref="A8:C8"/>
    <mergeCell ref="D8:M8"/>
    <mergeCell ref="N8:P8"/>
    <mergeCell ref="D6:M6"/>
    <mergeCell ref="A1:P1"/>
    <mergeCell ref="A2:P2"/>
    <mergeCell ref="A3:P3"/>
    <mergeCell ref="A4:P4"/>
    <mergeCell ref="A5:P5"/>
  </mergeCells>
  <printOptions horizontalCentered="1" verticalCentered="1"/>
  <pageMargins left="0.59055118110236227" right="0.19685039370078741" top="0.59055118110236227" bottom="0.59055118110236227" header="0" footer="0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ДЦЖ63</vt:lpstr>
      <vt:lpstr>ДЦЖ+63</vt:lpstr>
      <vt:lpstr>ДЦ63</vt:lpstr>
      <vt:lpstr>ДЦ68</vt:lpstr>
      <vt:lpstr>ДЦ73</vt:lpstr>
      <vt:lpstr>ДЦ85</vt:lpstr>
      <vt:lpstr>ДЦ+85</vt:lpstr>
      <vt:lpstr>Эстафета ДЦ </vt:lpstr>
      <vt:lpstr>РЖ63</vt:lpstr>
      <vt:lpstr>РЖ+63</vt:lpstr>
      <vt:lpstr>ДВ63</vt:lpstr>
      <vt:lpstr>ДВ68</vt:lpstr>
      <vt:lpstr>ДВ73</vt:lpstr>
      <vt:lpstr>ДВ85</vt:lpstr>
      <vt:lpstr>ДВ+85</vt:lpstr>
      <vt:lpstr>ЭстафетаТ</vt:lpstr>
      <vt:lpstr>Ком</vt:lpstr>
      <vt:lpstr>Судьи</vt:lpstr>
      <vt:lpstr>'ДВ+85'!Область_печати</vt:lpstr>
      <vt:lpstr>ДВ63!Область_печати</vt:lpstr>
      <vt:lpstr>ДВ68!Область_печати</vt:lpstr>
      <vt:lpstr>ДВ73!Область_печати</vt:lpstr>
      <vt:lpstr>ДВ85!Область_печати</vt:lpstr>
      <vt:lpstr>Ком!Область_печати</vt:lpstr>
      <vt:lpstr>'Эстафета ДЦ '!Область_печати</vt:lpstr>
      <vt:lpstr>ЭстафетаТ!Область_печати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Dmitry Kruchinin</cp:lastModifiedBy>
  <cp:lastPrinted>2019-09-21T12:10:07Z</cp:lastPrinted>
  <dcterms:created xsi:type="dcterms:W3CDTF">2018-03-14T18:24:49Z</dcterms:created>
  <dcterms:modified xsi:type="dcterms:W3CDTF">2019-09-21T13:03:57Z</dcterms:modified>
</cp:coreProperties>
</file>